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D:\筑豊陸協BUPフォルダー\福岡陸上競技協会\R6筑豊ジュニア①\"/>
    </mc:Choice>
  </mc:AlternateContent>
  <xr:revisionPtr revIDLastSave="0" documentId="13_ncr:1_{85882A35-A0D7-41E0-BC83-C996AB40DC68}" xr6:coauthVersionLast="47" xr6:coauthVersionMax="47" xr10:uidLastSave="{00000000-0000-0000-0000-000000000000}"/>
  <bookViews>
    <workbookView xWindow="-108" yWindow="-108" windowWidth="23256" windowHeight="12456" firstSheet="1" activeTab="1" xr2:uid="{00000000-000D-0000-FFFF-FFFF00000000}"/>
  </bookViews>
  <sheets>
    <sheet name="注意事項" sheetId="1" state="hidden" r:id="rId1"/>
    <sheet name="一覧様式" sheetId="2" r:id="rId2"/>
    <sheet name="人数確認表" sheetId="3" state="hidden" r:id="rId3"/>
    <sheet name="Ichiran" sheetId="4" r:id="rId4"/>
    <sheet name="計算シート" sheetId="5" state="hidden" r:id="rId5"/>
    <sheet name="rankingdata" sheetId="6" state="hidden" r:id="rId6"/>
  </sheets>
  <definedNames>
    <definedName name="_T京築小学">計算シート!$DM$2:$DM$9</definedName>
    <definedName name="_T京築中学">計算シート!$DI$2:$DI$23</definedName>
    <definedName name="_T筑後中学">計算シート!$AW$2:$AW$81</definedName>
    <definedName name="_T筑前小学">計算シート!$DE$2:$DE$3</definedName>
    <definedName name="_T筑前中学">計算シート!$DA$2:$DA$59</definedName>
    <definedName name="_T筑豊一般">計算シート!$BE$2:$BE$11</definedName>
    <definedName name="_T筑豊高校">計算シート!$BI$2:$BI$26</definedName>
    <definedName name="_T筑豊小学">計算シート!$BQ$2:$BQ$6</definedName>
    <definedName name="_T筑豊中学">計算シート!$BM$2:$BM$62</definedName>
    <definedName name="_T中部一般">計算シート!$BU$2:$BU$34</definedName>
    <definedName name="_T中部高校">計算シート!$BY$2:$BY$67</definedName>
    <definedName name="_T南部一般">計算シート!$AO$2:$AO$17</definedName>
    <definedName name="_T南部高校">計算シート!$AS$2:$AS$40</definedName>
    <definedName name="_T福岡中学">計算シート!$CC$2:$CC$78</definedName>
    <definedName name="_T北九小学">計算シート!$CW$2:$CW$28</definedName>
    <definedName name="_T北九中学">計算シート!$CS$2:$CS$75</definedName>
    <definedName name="_T北部一般">計算シート!$CK$2:$CK$55</definedName>
    <definedName name="_T北部高校">計算シート!$CO$2:$CO$50</definedName>
    <definedName name="_xlnm.Print_Area" localSheetId="3">Ichiran!$A$1:$O$51</definedName>
    <definedName name="_xlnm.Print_Area" localSheetId="1">一覧様式!$A$1:$V$55</definedName>
    <definedName name="_xlnm.Print_Area" localSheetId="2">人数確認表!$B$1:$Q$26</definedName>
    <definedName name="R一般女1">計算シート!$X$21:$X$22</definedName>
    <definedName name="R一般女2">計算シート!$X$24:$X$25</definedName>
    <definedName name="R一般男1">計算シート!$J$21:$J$22</definedName>
    <definedName name="R一般男2">計算シート!$J$24:$J$25</definedName>
    <definedName name="R高校女1">計算シート!$Z$21:$Z$22</definedName>
    <definedName name="R高校女2">計算シート!$Z$24:$Z$25</definedName>
    <definedName name="R高校男1">計算シート!$L$21:$L$22</definedName>
    <definedName name="R高校男2">計算シート!$L$24:$L$25</definedName>
    <definedName name="R小学女1">計算シート!$AI$21:$AI$22</definedName>
    <definedName name="R小学男1">計算シート!$U$21:$U$22</definedName>
    <definedName name="R中学女1">計算シート!$AA$21:$AA$22</definedName>
    <definedName name="R中学女2">計算シート!$AA$24:$AA$25</definedName>
    <definedName name="R中学女21">計算シート!$AA$24:$AA$25</definedName>
    <definedName name="R中学女22">計算シート!$AB$24:$AB$25</definedName>
    <definedName name="R中学女23">計算シート!$AC$24:$AC$25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計算シート!$J$1:$AA$1</definedName>
    <definedName name="その他">計算シート!#REF!</definedName>
    <definedName name="一般高校女子">計算シート!$Y$2:$Y$4</definedName>
    <definedName name="一般高校女子1">計算シート!$Y$2:$Y$4</definedName>
    <definedName name="一般高校女子2">計算シート!$Y$2:$Y$4</definedName>
    <definedName name="一般高校女子3">計算シート!$Y$2:$Y$4</definedName>
    <definedName name="一般高校女子4">計算シート!$Y$2:$Y$4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計算シート!$X$2:$X$19</definedName>
    <definedName name="一般女子1">計算シート!$X$2:$X$19</definedName>
    <definedName name="一般女子2">計算シート!$X$2:$X$19</definedName>
    <definedName name="一般女子3">計算シート!$X$2:$X$19</definedName>
    <definedName name="一般女子4">計算シート!$X$2:$X$19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計算シート!$BE$3:$BF$11</definedName>
    <definedName name="一般中部コード">計算シート!$BU$3:$BV$34</definedName>
    <definedName name="一般南部コード">計算シート!$AO$3:$AP$17</definedName>
    <definedName name="一般年">計算シート!$E$13:$E$17</definedName>
    <definedName name="一般北部コード">計算シート!$CK$3:$CL$55</definedName>
    <definedName name="高校女クラス">計算シート!$D$31:$D$33</definedName>
    <definedName name="高校女子1">計算シート!$Z$2:$Z$19</definedName>
    <definedName name="高校女子2">計算シート!$Z$2:$Z$19</definedName>
    <definedName name="高校女子3">計算シート!$Z$2:$Z$19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計算シート!$BI$3:$BJ$27</definedName>
    <definedName name="高校中部コード">計算シート!$BY$3:$BZ$67</definedName>
    <definedName name="高校南部コード">計算シート!$AS$3:$AT$40</definedName>
    <definedName name="高校年">計算シート!$D$13:$D$15</definedName>
    <definedName name="高校北部コード">計算シート!$CO$3:$CP$50</definedName>
    <definedName name="小学女クラス">計算シート!$B$31:$B$32</definedName>
    <definedName name="小学女子1">計算シート!$AE$2:$AE$19</definedName>
    <definedName name="小学女子2">計算シート!$AF$2:$AF$19</definedName>
    <definedName name="小学女子3">計算シート!$AG$2:$AG$19</definedName>
    <definedName name="小学女子4">計算シート!$AH$2:$AH$19</definedName>
    <definedName name="小学女子5">計算シート!$AI$2:$AI$19</definedName>
    <definedName name="小学女子6">計算シート!$AJ$2:$AJ$19</definedName>
    <definedName name="小学男クラス">計算シート!$B$25:$B$26</definedName>
    <definedName name="小学男子1">計算シート!$Q$2:$Q$19</definedName>
    <definedName name="小学男子2">計算シート!$R$2:$R$19</definedName>
    <definedName name="小学男子3">計算シート!$S$2:$S$19</definedName>
    <definedName name="小学男子4">計算シート!$T$2:$T$19</definedName>
    <definedName name="小学男子5">計算シート!$U$2:$U$19</definedName>
    <definedName name="小学男子6">計算シート!$V$2:$V$19</definedName>
    <definedName name="小学地区">計算シート!$B$2:$B$8</definedName>
    <definedName name="小学年">計算シート!$B$13:$B$18</definedName>
    <definedName name="中学京築コード">計算シート!$DI$3:$DJ$23</definedName>
    <definedName name="中学女クラス">計算シート!$C$31:$C$32</definedName>
    <definedName name="中学女子1">計算シート!$AA$2:$AA$19</definedName>
    <definedName name="中学女子2">計算シート!$AB$2:$AB$19</definedName>
    <definedName name="中学女子3">計算シート!$AC$2:$AC$19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計算シート!$AW$3:$AX$81</definedName>
    <definedName name="中学筑前コード">計算シート!$DA$3:$DB$58</definedName>
    <definedName name="中学筑豊コード">計算シート!$BM$3:$BN$62</definedName>
    <definedName name="中学年">計算シート!$C$13:$C$15</definedName>
    <definedName name="中学福岡コード">計算シート!$CC$3:$CD$78</definedName>
    <definedName name="中学北九コード">計算シート!$CS$3:$CT$75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 i="2" l="1"/>
  <c r="X13" i="2"/>
  <c r="Y13" i="2"/>
  <c r="Z13" i="2"/>
  <c r="AA13" i="2"/>
  <c r="AB13" i="2"/>
  <c r="AC13" i="2"/>
  <c r="AD13" i="2"/>
  <c r="AE13" i="2"/>
  <c r="AF13" i="2"/>
  <c r="AG13" i="2"/>
  <c r="AH13" i="2"/>
  <c r="AI13" i="2"/>
  <c r="AJ13" i="2"/>
  <c r="AK13" i="2"/>
  <c r="AL13" i="2"/>
  <c r="W14" i="2"/>
  <c r="X14" i="2"/>
  <c r="Y14" i="2"/>
  <c r="Z14" i="2"/>
  <c r="AA14" i="2"/>
  <c r="AB14" i="2"/>
  <c r="AC14" i="2"/>
  <c r="AD14" i="2"/>
  <c r="AE14" i="2"/>
  <c r="AF14" i="2"/>
  <c r="AG14" i="2"/>
  <c r="AH14" i="2"/>
  <c r="AI14" i="2"/>
  <c r="AJ14" i="2"/>
  <c r="AK14" i="2"/>
  <c r="AL14" i="2"/>
  <c r="W15" i="2"/>
  <c r="X15" i="2"/>
  <c r="Y15" i="2"/>
  <c r="Z15" i="2"/>
  <c r="AA15" i="2"/>
  <c r="AB15" i="2"/>
  <c r="AC15" i="2"/>
  <c r="AD15" i="2"/>
  <c r="AE15" i="2"/>
  <c r="AF15" i="2"/>
  <c r="AG15" i="2"/>
  <c r="AH15" i="2"/>
  <c r="AI15" i="2"/>
  <c r="AJ15" i="2"/>
  <c r="AK15" i="2"/>
  <c r="AL15" i="2"/>
  <c r="W16" i="2"/>
  <c r="X16" i="2"/>
  <c r="Y16" i="2"/>
  <c r="Z16" i="2"/>
  <c r="AA16" i="2"/>
  <c r="AB16" i="2"/>
  <c r="AC16" i="2"/>
  <c r="AD16" i="2"/>
  <c r="AE16" i="2"/>
  <c r="AF16" i="2"/>
  <c r="AG16" i="2"/>
  <c r="AH16" i="2"/>
  <c r="AI16" i="2"/>
  <c r="AJ16" i="2"/>
  <c r="AK16" i="2"/>
  <c r="AL16" i="2"/>
  <c r="W17" i="2"/>
  <c r="X17" i="2"/>
  <c r="Y17" i="2"/>
  <c r="Z17" i="2"/>
  <c r="AA17" i="2"/>
  <c r="AB17" i="2"/>
  <c r="AC17" i="2"/>
  <c r="AD17" i="2"/>
  <c r="AE17" i="2"/>
  <c r="AF17" i="2"/>
  <c r="AG17" i="2"/>
  <c r="AH17" i="2"/>
  <c r="AI17" i="2"/>
  <c r="AJ17" i="2"/>
  <c r="AK17" i="2"/>
  <c r="AL17" i="2"/>
  <c r="W18" i="2"/>
  <c r="X18" i="2"/>
  <c r="Y18" i="2"/>
  <c r="Z18" i="2"/>
  <c r="AA18" i="2"/>
  <c r="AB18" i="2"/>
  <c r="AC18" i="2"/>
  <c r="AD18" i="2"/>
  <c r="AE18" i="2"/>
  <c r="AF18" i="2"/>
  <c r="AG18" i="2"/>
  <c r="AH18" i="2"/>
  <c r="AI18" i="2"/>
  <c r="AJ18" i="2"/>
  <c r="AK18" i="2"/>
  <c r="AL18" i="2"/>
  <c r="W19" i="2"/>
  <c r="X19" i="2"/>
  <c r="Y19" i="2"/>
  <c r="Z19" i="2"/>
  <c r="AA19" i="2"/>
  <c r="AB19" i="2"/>
  <c r="AC19" i="2"/>
  <c r="AD19" i="2"/>
  <c r="AE19" i="2"/>
  <c r="AF19" i="2"/>
  <c r="AG19" i="2"/>
  <c r="AH19" i="2"/>
  <c r="AI19" i="2"/>
  <c r="AJ19" i="2"/>
  <c r="AK19" i="2"/>
  <c r="AL19" i="2"/>
  <c r="W20" i="2"/>
  <c r="X20" i="2"/>
  <c r="Y20" i="2"/>
  <c r="Z20" i="2"/>
  <c r="AA20" i="2"/>
  <c r="AB20" i="2"/>
  <c r="AC20" i="2"/>
  <c r="AD20" i="2"/>
  <c r="AE20" i="2"/>
  <c r="AF20" i="2"/>
  <c r="AG20" i="2"/>
  <c r="AH20" i="2"/>
  <c r="AI20" i="2"/>
  <c r="AJ20" i="2"/>
  <c r="AK20" i="2"/>
  <c r="AL20" i="2"/>
  <c r="W21" i="2"/>
  <c r="X21" i="2"/>
  <c r="Y21" i="2"/>
  <c r="Z21" i="2"/>
  <c r="AA21" i="2"/>
  <c r="AB21" i="2"/>
  <c r="AC21" i="2"/>
  <c r="AD21" i="2"/>
  <c r="AE21" i="2"/>
  <c r="AF21" i="2"/>
  <c r="AG21" i="2"/>
  <c r="AH21" i="2"/>
  <c r="AI21" i="2"/>
  <c r="AJ21" i="2"/>
  <c r="AK21" i="2"/>
  <c r="AL21" i="2"/>
  <c r="W22" i="2"/>
  <c r="X22" i="2"/>
  <c r="Y22" i="2"/>
  <c r="Z22" i="2"/>
  <c r="AA22" i="2"/>
  <c r="AB22" i="2"/>
  <c r="AC22" i="2"/>
  <c r="AD22" i="2"/>
  <c r="AE22" i="2"/>
  <c r="AF22" i="2"/>
  <c r="AG22" i="2"/>
  <c r="AH22" i="2"/>
  <c r="AI22" i="2"/>
  <c r="AJ22" i="2"/>
  <c r="AK22" i="2"/>
  <c r="AL22" i="2"/>
  <c r="W23" i="2"/>
  <c r="X23" i="2"/>
  <c r="Y23" i="2"/>
  <c r="Z23" i="2"/>
  <c r="AA23" i="2"/>
  <c r="AB23" i="2"/>
  <c r="AC23" i="2"/>
  <c r="AD23" i="2"/>
  <c r="AE23" i="2"/>
  <c r="AF23" i="2"/>
  <c r="AG23" i="2"/>
  <c r="AH23" i="2"/>
  <c r="AI23" i="2"/>
  <c r="AJ23" i="2"/>
  <c r="AK23" i="2"/>
  <c r="AL23" i="2"/>
  <c r="W24" i="2"/>
  <c r="X24" i="2"/>
  <c r="Y24" i="2"/>
  <c r="Z24" i="2"/>
  <c r="AA24" i="2"/>
  <c r="AB24" i="2"/>
  <c r="AC24" i="2"/>
  <c r="AD24" i="2"/>
  <c r="AE24" i="2"/>
  <c r="AF24" i="2"/>
  <c r="AG24" i="2"/>
  <c r="AH24" i="2"/>
  <c r="AI24" i="2"/>
  <c r="AJ24" i="2"/>
  <c r="AK24" i="2"/>
  <c r="AL24" i="2"/>
  <c r="W25" i="2"/>
  <c r="X25" i="2"/>
  <c r="Y25" i="2"/>
  <c r="Z25" i="2"/>
  <c r="AA25" i="2"/>
  <c r="AB25" i="2"/>
  <c r="AC25" i="2"/>
  <c r="AD25" i="2"/>
  <c r="AE25" i="2"/>
  <c r="AF25" i="2"/>
  <c r="AG25" i="2"/>
  <c r="AH25" i="2"/>
  <c r="AI25" i="2"/>
  <c r="AJ25" i="2"/>
  <c r="AK25" i="2"/>
  <c r="AL25" i="2"/>
  <c r="W26" i="2"/>
  <c r="X26" i="2"/>
  <c r="Y26" i="2"/>
  <c r="Z26" i="2"/>
  <c r="AA26" i="2"/>
  <c r="AB26" i="2"/>
  <c r="AC26" i="2"/>
  <c r="AD26" i="2"/>
  <c r="AE26" i="2"/>
  <c r="AF26" i="2"/>
  <c r="AG26" i="2"/>
  <c r="AH26" i="2"/>
  <c r="AI26" i="2"/>
  <c r="AJ26" i="2"/>
  <c r="AK26" i="2"/>
  <c r="AL26" i="2"/>
  <c r="W27" i="2"/>
  <c r="X27" i="2"/>
  <c r="Y27" i="2"/>
  <c r="Z27" i="2"/>
  <c r="AA27" i="2"/>
  <c r="AB27" i="2"/>
  <c r="AC27" i="2"/>
  <c r="AD27" i="2"/>
  <c r="AE27" i="2"/>
  <c r="AF27" i="2"/>
  <c r="AG27" i="2"/>
  <c r="AH27" i="2"/>
  <c r="AI27" i="2"/>
  <c r="AJ27" i="2"/>
  <c r="AK27" i="2"/>
  <c r="AL27" i="2"/>
  <c r="W28" i="2"/>
  <c r="X28" i="2"/>
  <c r="Y28" i="2"/>
  <c r="Z28" i="2"/>
  <c r="AA28" i="2"/>
  <c r="AB28" i="2"/>
  <c r="AC28" i="2"/>
  <c r="AD28" i="2"/>
  <c r="AE28" i="2"/>
  <c r="AF28" i="2"/>
  <c r="AG28" i="2"/>
  <c r="AH28" i="2"/>
  <c r="AI28" i="2"/>
  <c r="AJ28" i="2"/>
  <c r="AK28" i="2"/>
  <c r="AL28" i="2"/>
  <c r="W29" i="2"/>
  <c r="X29" i="2"/>
  <c r="Y29" i="2"/>
  <c r="Z29" i="2"/>
  <c r="AA29" i="2"/>
  <c r="AB29" i="2"/>
  <c r="AC29" i="2"/>
  <c r="AD29" i="2"/>
  <c r="AE29" i="2"/>
  <c r="AF29" i="2"/>
  <c r="AG29" i="2"/>
  <c r="AH29" i="2"/>
  <c r="AI29" i="2"/>
  <c r="AJ29" i="2"/>
  <c r="AK29" i="2"/>
  <c r="AL29" i="2"/>
  <c r="W30" i="2"/>
  <c r="X30" i="2"/>
  <c r="Y30" i="2"/>
  <c r="Z30" i="2"/>
  <c r="AA30" i="2"/>
  <c r="AB30" i="2"/>
  <c r="AC30" i="2"/>
  <c r="AD30" i="2"/>
  <c r="AE30" i="2"/>
  <c r="AF30" i="2"/>
  <c r="AG30" i="2"/>
  <c r="AH30" i="2"/>
  <c r="AI30" i="2"/>
  <c r="AJ30" i="2"/>
  <c r="AK30" i="2"/>
  <c r="AL30" i="2"/>
  <c r="W31" i="2"/>
  <c r="X31" i="2"/>
  <c r="Y31" i="2"/>
  <c r="Z31" i="2"/>
  <c r="AA31" i="2"/>
  <c r="AB31" i="2"/>
  <c r="AC31" i="2"/>
  <c r="AD31" i="2"/>
  <c r="AE31" i="2"/>
  <c r="AF31" i="2"/>
  <c r="AG31" i="2"/>
  <c r="AH31" i="2"/>
  <c r="AI31" i="2"/>
  <c r="AJ31" i="2"/>
  <c r="AK31" i="2"/>
  <c r="AL31" i="2"/>
  <c r="W32" i="2"/>
  <c r="X32" i="2"/>
  <c r="Y32" i="2"/>
  <c r="Z32" i="2"/>
  <c r="AA32" i="2"/>
  <c r="AB32" i="2"/>
  <c r="AC32" i="2"/>
  <c r="AD32" i="2"/>
  <c r="AE32" i="2"/>
  <c r="AF32" i="2"/>
  <c r="AG32" i="2"/>
  <c r="AH32" i="2"/>
  <c r="AI32" i="2"/>
  <c r="AJ32" i="2"/>
  <c r="AK32" i="2"/>
  <c r="AL32" i="2"/>
  <c r="W33" i="2"/>
  <c r="X33" i="2"/>
  <c r="Y33" i="2"/>
  <c r="Z33" i="2"/>
  <c r="AA33" i="2"/>
  <c r="AB33" i="2"/>
  <c r="AC33" i="2"/>
  <c r="AD33" i="2"/>
  <c r="AE33" i="2"/>
  <c r="AF33" i="2"/>
  <c r="AG33" i="2"/>
  <c r="AH33" i="2"/>
  <c r="AI33" i="2"/>
  <c r="AJ33" i="2"/>
  <c r="AK33" i="2"/>
  <c r="AL33" i="2"/>
  <c r="W34" i="2"/>
  <c r="X34" i="2"/>
  <c r="Y34" i="2"/>
  <c r="Z34" i="2"/>
  <c r="AA34" i="2"/>
  <c r="AB34" i="2"/>
  <c r="AC34" i="2"/>
  <c r="AD34" i="2"/>
  <c r="AE34" i="2"/>
  <c r="AF34" i="2"/>
  <c r="AG34" i="2"/>
  <c r="AH34" i="2"/>
  <c r="AI34" i="2"/>
  <c r="AJ34" i="2"/>
  <c r="AK34" i="2"/>
  <c r="AL34" i="2"/>
  <c r="W35" i="2"/>
  <c r="X35" i="2"/>
  <c r="Y35" i="2"/>
  <c r="Z35" i="2"/>
  <c r="AA35" i="2"/>
  <c r="AB35" i="2"/>
  <c r="AC35" i="2"/>
  <c r="AD35" i="2"/>
  <c r="AE35" i="2"/>
  <c r="AF35" i="2"/>
  <c r="AG35" i="2"/>
  <c r="AH35" i="2"/>
  <c r="AI35" i="2"/>
  <c r="AJ35" i="2"/>
  <c r="AK35" i="2"/>
  <c r="AL35" i="2"/>
  <c r="W36" i="2"/>
  <c r="X36" i="2"/>
  <c r="Y36" i="2"/>
  <c r="Z36" i="2"/>
  <c r="AA36" i="2"/>
  <c r="AB36" i="2"/>
  <c r="AC36" i="2"/>
  <c r="AD36" i="2"/>
  <c r="AE36" i="2"/>
  <c r="AF36" i="2"/>
  <c r="AG36" i="2"/>
  <c r="AH36" i="2"/>
  <c r="AI36" i="2"/>
  <c r="AJ36" i="2"/>
  <c r="AK36" i="2"/>
  <c r="AL36" i="2"/>
  <c r="W37" i="2"/>
  <c r="X37" i="2"/>
  <c r="Y37" i="2"/>
  <c r="Z37" i="2"/>
  <c r="AA37" i="2"/>
  <c r="AB37" i="2"/>
  <c r="AC37" i="2"/>
  <c r="AD37" i="2"/>
  <c r="AE37" i="2"/>
  <c r="AF37" i="2"/>
  <c r="AG37" i="2"/>
  <c r="AH37" i="2"/>
  <c r="AI37" i="2"/>
  <c r="AJ37" i="2"/>
  <c r="AK37" i="2"/>
  <c r="AL37" i="2"/>
  <c r="W38" i="2"/>
  <c r="X38" i="2"/>
  <c r="Y38" i="2"/>
  <c r="Z38" i="2"/>
  <c r="AA38" i="2"/>
  <c r="AB38" i="2"/>
  <c r="AC38" i="2"/>
  <c r="AD38" i="2"/>
  <c r="AE38" i="2"/>
  <c r="AF38" i="2"/>
  <c r="AG38" i="2"/>
  <c r="AH38" i="2"/>
  <c r="AI38" i="2"/>
  <c r="AJ38" i="2"/>
  <c r="AK38" i="2"/>
  <c r="AL38" i="2"/>
  <c r="AN13" i="2"/>
  <c r="AN14" i="2"/>
  <c r="AN15" i="2"/>
  <c r="AN16" i="2"/>
  <c r="AN17" i="2"/>
  <c r="AN18" i="2"/>
  <c r="AN19" i="2"/>
  <c r="AN20" i="2"/>
  <c r="AN21" i="2"/>
  <c r="AN22" i="2"/>
  <c r="AN23" i="2"/>
  <c r="AN24" i="2"/>
  <c r="AN25" i="2"/>
  <c r="AN26" i="2"/>
  <c r="AN27" i="2"/>
  <c r="AN28" i="2"/>
  <c r="AN29" i="2"/>
  <c r="M91" i="6" l="1"/>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C73" i="6"/>
  <c r="M72" i="6"/>
  <c r="L72" i="6"/>
  <c r="K72" i="6"/>
  <c r="J72" i="6"/>
  <c r="I72" i="6"/>
  <c r="H72" i="6"/>
  <c r="G72" i="6"/>
  <c r="F72" i="6"/>
  <c r="E72" i="6"/>
  <c r="D72" i="6"/>
  <c r="C72" i="6"/>
  <c r="M71" i="6"/>
  <c r="L71" i="6"/>
  <c r="K71" i="6"/>
  <c r="J71" i="6"/>
  <c r="I71" i="6"/>
  <c r="H71" i="6"/>
  <c r="G71" i="6"/>
  <c r="F71" i="6"/>
  <c r="E71" i="6"/>
  <c r="D71" i="6"/>
  <c r="C71" i="6"/>
  <c r="M70" i="6"/>
  <c r="L70" i="6"/>
  <c r="K70" i="6"/>
  <c r="J70" i="6"/>
  <c r="I70" i="6"/>
  <c r="H70" i="6"/>
  <c r="G70" i="6"/>
  <c r="F70" i="6"/>
  <c r="E70" i="6"/>
  <c r="D70" i="6"/>
  <c r="C70" i="6"/>
  <c r="M69" i="6"/>
  <c r="L69" i="6"/>
  <c r="K69" i="6"/>
  <c r="J69" i="6"/>
  <c r="I69" i="6"/>
  <c r="H69" i="6"/>
  <c r="G69" i="6"/>
  <c r="F69" i="6"/>
  <c r="E69" i="6"/>
  <c r="D69" i="6"/>
  <c r="C69" i="6"/>
  <c r="M68" i="6"/>
  <c r="L68" i="6"/>
  <c r="K68" i="6"/>
  <c r="J68" i="6"/>
  <c r="I68" i="6"/>
  <c r="H68" i="6"/>
  <c r="G68" i="6"/>
  <c r="F68" i="6"/>
  <c r="E68" i="6"/>
  <c r="D68" i="6"/>
  <c r="C68" i="6"/>
  <c r="M67" i="6"/>
  <c r="L67" i="6"/>
  <c r="K67" i="6"/>
  <c r="J67" i="6"/>
  <c r="I67" i="6"/>
  <c r="H67" i="6"/>
  <c r="G67" i="6"/>
  <c r="F67" i="6"/>
  <c r="E67" i="6"/>
  <c r="D67" i="6"/>
  <c r="C67" i="6"/>
  <c r="M66" i="6"/>
  <c r="L66" i="6"/>
  <c r="K66" i="6"/>
  <c r="J66" i="6"/>
  <c r="I66" i="6"/>
  <c r="H66" i="6"/>
  <c r="G66" i="6"/>
  <c r="F66" i="6"/>
  <c r="E66" i="6"/>
  <c r="D66" i="6"/>
  <c r="C66" i="6"/>
  <c r="M65" i="6"/>
  <c r="L65" i="6"/>
  <c r="K65" i="6"/>
  <c r="J65" i="6"/>
  <c r="I65" i="6"/>
  <c r="H65" i="6"/>
  <c r="G65" i="6"/>
  <c r="F65" i="6"/>
  <c r="E65" i="6"/>
  <c r="D65" i="6"/>
  <c r="C65" i="6"/>
  <c r="M64" i="6"/>
  <c r="L64" i="6"/>
  <c r="K64" i="6"/>
  <c r="J64" i="6"/>
  <c r="I64" i="6"/>
  <c r="H64" i="6"/>
  <c r="G64" i="6"/>
  <c r="F64" i="6"/>
  <c r="E64" i="6"/>
  <c r="D64" i="6"/>
  <c r="C64" i="6"/>
  <c r="M63" i="6"/>
  <c r="L63" i="6"/>
  <c r="K63" i="6"/>
  <c r="J63" i="6"/>
  <c r="I63" i="6"/>
  <c r="H63" i="6"/>
  <c r="G63" i="6"/>
  <c r="F63" i="6"/>
  <c r="E63" i="6"/>
  <c r="D63" i="6"/>
  <c r="M62" i="6"/>
  <c r="L62" i="6"/>
  <c r="K62" i="6"/>
  <c r="J62" i="6"/>
  <c r="I62" i="6"/>
  <c r="H62" i="6"/>
  <c r="G62" i="6"/>
  <c r="F62" i="6"/>
  <c r="E62" i="6"/>
  <c r="D62" i="6"/>
  <c r="M61" i="6"/>
  <c r="L61" i="6"/>
  <c r="K61" i="6"/>
  <c r="J61" i="6"/>
  <c r="I61" i="6"/>
  <c r="H61" i="6"/>
  <c r="G61" i="6"/>
  <c r="F61" i="6"/>
  <c r="E61" i="6"/>
  <c r="D61" i="6"/>
  <c r="M60" i="6"/>
  <c r="L60" i="6"/>
  <c r="K60" i="6"/>
  <c r="J60" i="6"/>
  <c r="I60" i="6"/>
  <c r="H60" i="6"/>
  <c r="G60" i="6"/>
  <c r="F60" i="6"/>
  <c r="E60" i="6"/>
  <c r="D60" i="6"/>
  <c r="M59" i="6"/>
  <c r="L59" i="6"/>
  <c r="K59" i="6"/>
  <c r="J59" i="6"/>
  <c r="I59" i="6"/>
  <c r="H59" i="6"/>
  <c r="G59" i="6"/>
  <c r="F59" i="6"/>
  <c r="E59" i="6"/>
  <c r="D59" i="6"/>
  <c r="M58" i="6"/>
  <c r="L58" i="6"/>
  <c r="K58" i="6"/>
  <c r="J58" i="6"/>
  <c r="I58" i="6"/>
  <c r="H58" i="6"/>
  <c r="G58" i="6"/>
  <c r="F58" i="6"/>
  <c r="E58" i="6"/>
  <c r="D58" i="6"/>
  <c r="M57" i="6"/>
  <c r="L57" i="6"/>
  <c r="K57" i="6"/>
  <c r="J57" i="6"/>
  <c r="I57" i="6"/>
  <c r="H57" i="6"/>
  <c r="G57" i="6"/>
  <c r="F57" i="6"/>
  <c r="E57" i="6"/>
  <c r="D57" i="6"/>
  <c r="M56" i="6"/>
  <c r="L56" i="6"/>
  <c r="K56" i="6"/>
  <c r="J56" i="6"/>
  <c r="I56" i="6"/>
  <c r="H56" i="6"/>
  <c r="G56" i="6"/>
  <c r="F56" i="6"/>
  <c r="E56" i="6"/>
  <c r="D56" i="6"/>
  <c r="M55" i="6"/>
  <c r="L55" i="6"/>
  <c r="K55" i="6"/>
  <c r="J55" i="6"/>
  <c r="I55" i="6"/>
  <c r="H55" i="6"/>
  <c r="G55" i="6"/>
  <c r="F55" i="6"/>
  <c r="E55" i="6"/>
  <c r="D55" i="6"/>
  <c r="M54" i="6"/>
  <c r="L54" i="6"/>
  <c r="K54" i="6"/>
  <c r="J54" i="6"/>
  <c r="I54" i="6"/>
  <c r="H54" i="6"/>
  <c r="G54" i="6"/>
  <c r="F54" i="6"/>
  <c r="E54" i="6"/>
  <c r="D54" i="6"/>
  <c r="M53" i="6"/>
  <c r="L53" i="6"/>
  <c r="K53" i="6"/>
  <c r="J53" i="6"/>
  <c r="I53" i="6"/>
  <c r="H53" i="6"/>
  <c r="G53" i="6"/>
  <c r="F53" i="6"/>
  <c r="E53" i="6"/>
  <c r="D53" i="6"/>
  <c r="M52" i="6"/>
  <c r="L52" i="6"/>
  <c r="K52" i="6"/>
  <c r="J52" i="6"/>
  <c r="I52" i="6"/>
  <c r="H52" i="6"/>
  <c r="G52" i="6"/>
  <c r="F52" i="6"/>
  <c r="E52" i="6"/>
  <c r="D52" i="6"/>
  <c r="M51" i="6"/>
  <c r="L51" i="6"/>
  <c r="K51" i="6"/>
  <c r="J51" i="6"/>
  <c r="I51" i="6"/>
  <c r="H51" i="6"/>
  <c r="G51" i="6"/>
  <c r="F51" i="6"/>
  <c r="E51" i="6"/>
  <c r="D51" i="6"/>
  <c r="M50" i="6"/>
  <c r="L50" i="6"/>
  <c r="K50" i="6"/>
  <c r="J50" i="6"/>
  <c r="I50" i="6"/>
  <c r="H50" i="6"/>
  <c r="G50" i="6"/>
  <c r="F50" i="6"/>
  <c r="E50" i="6"/>
  <c r="D50" i="6"/>
  <c r="M49" i="6"/>
  <c r="L49" i="6"/>
  <c r="K49" i="6"/>
  <c r="J49" i="6"/>
  <c r="I49" i="6"/>
  <c r="H49" i="6"/>
  <c r="G49" i="6"/>
  <c r="F49" i="6"/>
  <c r="E49" i="6"/>
  <c r="D49" i="6"/>
  <c r="M48" i="6"/>
  <c r="L48" i="6"/>
  <c r="K48" i="6"/>
  <c r="J48" i="6"/>
  <c r="I48" i="6"/>
  <c r="H48" i="6"/>
  <c r="G48" i="6"/>
  <c r="F48" i="6"/>
  <c r="E48" i="6"/>
  <c r="D48" i="6"/>
  <c r="M47" i="6"/>
  <c r="L47" i="6"/>
  <c r="K47" i="6"/>
  <c r="J47" i="6"/>
  <c r="I47" i="6"/>
  <c r="H47" i="6"/>
  <c r="G47" i="6"/>
  <c r="F47" i="6"/>
  <c r="E47" i="6"/>
  <c r="D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C28" i="6"/>
  <c r="M27" i="6"/>
  <c r="L27" i="6"/>
  <c r="K27" i="6"/>
  <c r="J27" i="6"/>
  <c r="I27" i="6"/>
  <c r="H27" i="6"/>
  <c r="G27" i="6"/>
  <c r="F27" i="6"/>
  <c r="E27" i="6"/>
  <c r="D27" i="6"/>
  <c r="C27" i="6"/>
  <c r="M26" i="6"/>
  <c r="L26" i="6"/>
  <c r="K26" i="6"/>
  <c r="J26" i="6"/>
  <c r="I26" i="6"/>
  <c r="H26" i="6"/>
  <c r="G26" i="6"/>
  <c r="F26" i="6"/>
  <c r="E26" i="6"/>
  <c r="D26" i="6"/>
  <c r="C26" i="6"/>
  <c r="M25" i="6"/>
  <c r="L25" i="6"/>
  <c r="K25" i="6"/>
  <c r="J25" i="6"/>
  <c r="I25" i="6"/>
  <c r="H25" i="6"/>
  <c r="G25" i="6"/>
  <c r="F25" i="6"/>
  <c r="E25" i="6"/>
  <c r="D25" i="6"/>
  <c r="C25" i="6"/>
  <c r="M24" i="6"/>
  <c r="L24" i="6"/>
  <c r="K24" i="6"/>
  <c r="J24" i="6"/>
  <c r="I24" i="6"/>
  <c r="H24" i="6"/>
  <c r="G24" i="6"/>
  <c r="F24" i="6"/>
  <c r="E24" i="6"/>
  <c r="D24" i="6"/>
  <c r="C24" i="6"/>
  <c r="M23" i="6"/>
  <c r="L23" i="6"/>
  <c r="K23" i="6"/>
  <c r="J23" i="6"/>
  <c r="I23" i="6"/>
  <c r="H23" i="6"/>
  <c r="G23" i="6"/>
  <c r="F23" i="6"/>
  <c r="E23" i="6"/>
  <c r="D23" i="6"/>
  <c r="C23" i="6"/>
  <c r="M22" i="6"/>
  <c r="L22" i="6"/>
  <c r="K22" i="6"/>
  <c r="J22" i="6"/>
  <c r="I22" i="6"/>
  <c r="H22" i="6"/>
  <c r="G22" i="6"/>
  <c r="F22" i="6"/>
  <c r="E22" i="6"/>
  <c r="D22" i="6"/>
  <c r="C22" i="6"/>
  <c r="M21" i="6"/>
  <c r="L21" i="6"/>
  <c r="K21" i="6"/>
  <c r="J21" i="6"/>
  <c r="I21" i="6"/>
  <c r="H21" i="6"/>
  <c r="G21" i="6"/>
  <c r="F21" i="6"/>
  <c r="E21" i="6"/>
  <c r="D21" i="6"/>
  <c r="C21" i="6"/>
  <c r="M20" i="6"/>
  <c r="L20" i="6"/>
  <c r="K20" i="6"/>
  <c r="J20" i="6"/>
  <c r="I20" i="6"/>
  <c r="H20" i="6"/>
  <c r="G20" i="6"/>
  <c r="F20" i="6"/>
  <c r="E20" i="6"/>
  <c r="D20" i="6"/>
  <c r="C20" i="6"/>
  <c r="M19" i="6"/>
  <c r="L19" i="6"/>
  <c r="K19" i="6"/>
  <c r="J19" i="6"/>
  <c r="I19" i="6"/>
  <c r="H19" i="6"/>
  <c r="G19" i="6"/>
  <c r="F19" i="6"/>
  <c r="E19" i="6"/>
  <c r="D19" i="6"/>
  <c r="C19" i="6"/>
  <c r="M18" i="6"/>
  <c r="L18" i="6"/>
  <c r="K18" i="6"/>
  <c r="J18" i="6"/>
  <c r="I18" i="6"/>
  <c r="H18" i="6"/>
  <c r="G18" i="6"/>
  <c r="F18" i="6"/>
  <c r="E18" i="6"/>
  <c r="D18" i="6"/>
  <c r="M17" i="6"/>
  <c r="L17" i="6"/>
  <c r="K17" i="6"/>
  <c r="J17" i="6"/>
  <c r="I17" i="6"/>
  <c r="H17" i="6"/>
  <c r="G17" i="6"/>
  <c r="F17" i="6"/>
  <c r="E17" i="6"/>
  <c r="D17" i="6"/>
  <c r="M16" i="6"/>
  <c r="L16" i="6"/>
  <c r="K16" i="6"/>
  <c r="J16" i="6"/>
  <c r="I16" i="6"/>
  <c r="H16" i="6"/>
  <c r="G16" i="6"/>
  <c r="F16" i="6"/>
  <c r="E16" i="6"/>
  <c r="D16" i="6"/>
  <c r="M15" i="6"/>
  <c r="L15" i="6"/>
  <c r="K15" i="6"/>
  <c r="J15" i="6"/>
  <c r="I15" i="6"/>
  <c r="H15" i="6"/>
  <c r="G15" i="6"/>
  <c r="F15" i="6"/>
  <c r="E15" i="6"/>
  <c r="D15" i="6"/>
  <c r="M14" i="6"/>
  <c r="L14" i="6"/>
  <c r="K14" i="6"/>
  <c r="J14" i="6"/>
  <c r="I14" i="6"/>
  <c r="H14" i="6"/>
  <c r="G14" i="6"/>
  <c r="F14" i="6"/>
  <c r="E14" i="6"/>
  <c r="D14" i="6"/>
  <c r="M13" i="6"/>
  <c r="L13" i="6"/>
  <c r="K13" i="6"/>
  <c r="J13" i="6"/>
  <c r="I13" i="6"/>
  <c r="H13" i="6"/>
  <c r="G13" i="6"/>
  <c r="F13" i="6"/>
  <c r="E13" i="6"/>
  <c r="D13" i="6"/>
  <c r="M12" i="6"/>
  <c r="L12" i="6"/>
  <c r="K12" i="6"/>
  <c r="J12" i="6"/>
  <c r="I12" i="6"/>
  <c r="H12" i="6"/>
  <c r="G12" i="6"/>
  <c r="F12" i="6"/>
  <c r="E12" i="6"/>
  <c r="D12" i="6"/>
  <c r="M11" i="6"/>
  <c r="L11" i="6"/>
  <c r="K11" i="6"/>
  <c r="J11" i="6"/>
  <c r="I11" i="6"/>
  <c r="H11" i="6"/>
  <c r="G11" i="6"/>
  <c r="F11" i="6"/>
  <c r="E11" i="6"/>
  <c r="D11" i="6"/>
  <c r="M10" i="6"/>
  <c r="L10" i="6"/>
  <c r="K10" i="6"/>
  <c r="J10" i="6"/>
  <c r="I10" i="6"/>
  <c r="H10" i="6"/>
  <c r="G10" i="6"/>
  <c r="F10" i="6"/>
  <c r="E10" i="6"/>
  <c r="D10" i="6"/>
  <c r="M9" i="6"/>
  <c r="L9" i="6"/>
  <c r="K9" i="6"/>
  <c r="J9" i="6"/>
  <c r="I9" i="6"/>
  <c r="H9" i="6"/>
  <c r="G9" i="6"/>
  <c r="F9" i="6"/>
  <c r="E9" i="6"/>
  <c r="D9" i="6"/>
  <c r="M8" i="6"/>
  <c r="L8" i="6"/>
  <c r="K8" i="6"/>
  <c r="J8" i="6"/>
  <c r="I8" i="6"/>
  <c r="H8" i="6"/>
  <c r="G8" i="6"/>
  <c r="F8" i="6"/>
  <c r="E8" i="6"/>
  <c r="D8" i="6"/>
  <c r="M7" i="6"/>
  <c r="L7" i="6"/>
  <c r="K7" i="6"/>
  <c r="J7" i="6"/>
  <c r="I7" i="6"/>
  <c r="H7" i="6"/>
  <c r="G7" i="6"/>
  <c r="F7" i="6"/>
  <c r="E7" i="6"/>
  <c r="D7" i="6"/>
  <c r="M6" i="6"/>
  <c r="L6" i="6"/>
  <c r="K6" i="6"/>
  <c r="J6" i="6"/>
  <c r="I6" i="6"/>
  <c r="H6" i="6"/>
  <c r="G6" i="6"/>
  <c r="F6" i="6"/>
  <c r="E6" i="6"/>
  <c r="D6" i="6"/>
  <c r="M5" i="6"/>
  <c r="L5" i="6"/>
  <c r="K5" i="6"/>
  <c r="J5" i="6"/>
  <c r="I5" i="6"/>
  <c r="H5" i="6"/>
  <c r="G5" i="6"/>
  <c r="F5" i="6"/>
  <c r="E5" i="6"/>
  <c r="D5" i="6"/>
  <c r="M4" i="6"/>
  <c r="L4" i="6"/>
  <c r="K4" i="6"/>
  <c r="J4" i="6"/>
  <c r="I4" i="6"/>
  <c r="H4" i="6"/>
  <c r="G4" i="6"/>
  <c r="F4" i="6"/>
  <c r="E4" i="6"/>
  <c r="D4" i="6"/>
  <c r="M3" i="6"/>
  <c r="L3" i="6"/>
  <c r="K3" i="6"/>
  <c r="J3" i="6"/>
  <c r="I3" i="6"/>
  <c r="H3" i="6"/>
  <c r="G3" i="6"/>
  <c r="F3" i="6"/>
  <c r="E3" i="6"/>
  <c r="D3" i="6"/>
  <c r="M2" i="6"/>
  <c r="L2" i="6"/>
  <c r="K2" i="6"/>
  <c r="J2" i="6"/>
  <c r="I2" i="6"/>
  <c r="H2" i="6"/>
  <c r="G2" i="6"/>
  <c r="F2" i="6"/>
  <c r="E2" i="6"/>
  <c r="D2" i="6"/>
  <c r="Q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A28" i="4"/>
  <c r="O27" i="4"/>
  <c r="N27" i="4"/>
  <c r="K27" i="4"/>
  <c r="J27" i="4"/>
  <c r="I27" i="4"/>
  <c r="H27" i="4"/>
  <c r="G27" i="4"/>
  <c r="F27" i="4"/>
  <c r="E27" i="4"/>
  <c r="D27" i="4"/>
  <c r="C27" i="4"/>
  <c r="B27" i="4"/>
  <c r="A27" i="4"/>
  <c r="O26" i="4"/>
  <c r="N26" i="4"/>
  <c r="K26" i="4"/>
  <c r="J26" i="4"/>
  <c r="I26" i="4"/>
  <c r="H26" i="4"/>
  <c r="G26" i="4"/>
  <c r="F26" i="4"/>
  <c r="E26" i="4"/>
  <c r="D26" i="4"/>
  <c r="C26" i="4"/>
  <c r="B26" i="4"/>
  <c r="A26" i="4"/>
  <c r="O25" i="4"/>
  <c r="N25" i="4"/>
  <c r="K25" i="4"/>
  <c r="J25" i="4"/>
  <c r="I25" i="4"/>
  <c r="H25" i="4"/>
  <c r="G25" i="4"/>
  <c r="F25" i="4"/>
  <c r="E25" i="4"/>
  <c r="D25" i="4"/>
  <c r="C25" i="4"/>
  <c r="B25" i="4"/>
  <c r="A25" i="4"/>
  <c r="O24" i="4"/>
  <c r="N24" i="4"/>
  <c r="K24" i="4"/>
  <c r="J24" i="4"/>
  <c r="I24" i="4"/>
  <c r="H24" i="4"/>
  <c r="G24" i="4"/>
  <c r="F24" i="4"/>
  <c r="E24" i="4"/>
  <c r="D24" i="4"/>
  <c r="C24" i="4"/>
  <c r="B24" i="4"/>
  <c r="A24" i="4"/>
  <c r="O23" i="4"/>
  <c r="N23" i="4"/>
  <c r="K23" i="4"/>
  <c r="J23" i="4"/>
  <c r="I23" i="4"/>
  <c r="H23" i="4"/>
  <c r="G23" i="4"/>
  <c r="F23" i="4"/>
  <c r="E23" i="4"/>
  <c r="D23" i="4"/>
  <c r="C23" i="4"/>
  <c r="B23" i="4"/>
  <c r="A23" i="4"/>
  <c r="O22" i="4"/>
  <c r="N22" i="4"/>
  <c r="K22" i="4"/>
  <c r="J22" i="4"/>
  <c r="I22" i="4"/>
  <c r="H22" i="4"/>
  <c r="G22" i="4"/>
  <c r="F22" i="4"/>
  <c r="E22" i="4"/>
  <c r="D22" i="4"/>
  <c r="C22" i="4"/>
  <c r="B22" i="4"/>
  <c r="A22" i="4"/>
  <c r="O21" i="4"/>
  <c r="N21" i="4"/>
  <c r="K21" i="4"/>
  <c r="J21" i="4"/>
  <c r="I21" i="4"/>
  <c r="H21" i="4"/>
  <c r="G21" i="4"/>
  <c r="F21" i="4"/>
  <c r="E21" i="4"/>
  <c r="D21" i="4"/>
  <c r="C21" i="4"/>
  <c r="B21" i="4"/>
  <c r="A21" i="4"/>
  <c r="O20" i="4"/>
  <c r="N20" i="4"/>
  <c r="K20" i="4"/>
  <c r="J20" i="4"/>
  <c r="I20" i="4"/>
  <c r="H20" i="4"/>
  <c r="G20" i="4"/>
  <c r="F20" i="4"/>
  <c r="E20" i="4"/>
  <c r="D20" i="4"/>
  <c r="C20" i="4"/>
  <c r="B20" i="4"/>
  <c r="A20" i="4"/>
  <c r="O19" i="4"/>
  <c r="N19" i="4"/>
  <c r="K19" i="4"/>
  <c r="J19" i="4"/>
  <c r="I19" i="4"/>
  <c r="H19" i="4"/>
  <c r="G19" i="4"/>
  <c r="F19" i="4"/>
  <c r="E19" i="4"/>
  <c r="D19" i="4"/>
  <c r="C19" i="4"/>
  <c r="B19" i="4"/>
  <c r="A19" i="4"/>
  <c r="O18" i="4"/>
  <c r="N18" i="4"/>
  <c r="K18" i="4"/>
  <c r="J18" i="4"/>
  <c r="I18" i="4"/>
  <c r="H18" i="4"/>
  <c r="G18" i="4"/>
  <c r="F18" i="4"/>
  <c r="E18" i="4"/>
  <c r="D18" i="4"/>
  <c r="C18" i="4"/>
  <c r="B18" i="4"/>
  <c r="O17" i="4"/>
  <c r="N17" i="4"/>
  <c r="K17" i="4"/>
  <c r="J17" i="4"/>
  <c r="I17" i="4"/>
  <c r="H17" i="4"/>
  <c r="G17" i="4"/>
  <c r="F17" i="4"/>
  <c r="E17" i="4"/>
  <c r="D17" i="4"/>
  <c r="C17" i="4"/>
  <c r="B17" i="4"/>
  <c r="O16" i="4"/>
  <c r="N16" i="4"/>
  <c r="K16" i="4"/>
  <c r="J16" i="4"/>
  <c r="I16" i="4"/>
  <c r="H16" i="4"/>
  <c r="G16" i="4"/>
  <c r="F16" i="4"/>
  <c r="E16" i="4"/>
  <c r="D16" i="4"/>
  <c r="C16" i="4"/>
  <c r="B16" i="4"/>
  <c r="O15" i="4"/>
  <c r="N15" i="4"/>
  <c r="K15" i="4"/>
  <c r="J15" i="4"/>
  <c r="I15" i="4"/>
  <c r="H15" i="4"/>
  <c r="G15" i="4"/>
  <c r="F15" i="4"/>
  <c r="E15" i="4"/>
  <c r="D15" i="4"/>
  <c r="C15" i="4"/>
  <c r="B15" i="4"/>
  <c r="O14" i="4"/>
  <c r="N14" i="4"/>
  <c r="K14" i="4"/>
  <c r="J14" i="4"/>
  <c r="I14" i="4"/>
  <c r="H14" i="4"/>
  <c r="G14" i="4"/>
  <c r="F14" i="4"/>
  <c r="E14" i="4"/>
  <c r="D14" i="4"/>
  <c r="C14" i="4"/>
  <c r="B14" i="4"/>
  <c r="O13" i="4"/>
  <c r="N13" i="4"/>
  <c r="K13" i="4"/>
  <c r="J13" i="4"/>
  <c r="I13" i="4"/>
  <c r="H13" i="4"/>
  <c r="G13" i="4"/>
  <c r="F13" i="4"/>
  <c r="E13" i="4"/>
  <c r="D13" i="4"/>
  <c r="C13" i="4"/>
  <c r="B13" i="4"/>
  <c r="O12" i="4"/>
  <c r="N12" i="4"/>
  <c r="K12" i="4"/>
  <c r="J12" i="4"/>
  <c r="I12" i="4"/>
  <c r="H12" i="4"/>
  <c r="G12" i="4"/>
  <c r="F12" i="4"/>
  <c r="E12" i="4"/>
  <c r="D12" i="4"/>
  <c r="C12" i="4"/>
  <c r="B12" i="4"/>
  <c r="O11" i="4"/>
  <c r="N11" i="4"/>
  <c r="K11" i="4"/>
  <c r="J11" i="4"/>
  <c r="I11" i="4"/>
  <c r="H11" i="4"/>
  <c r="G11" i="4"/>
  <c r="F11" i="4"/>
  <c r="E11" i="4"/>
  <c r="D11" i="4"/>
  <c r="C11" i="4"/>
  <c r="B11" i="4"/>
  <c r="O10" i="4"/>
  <c r="N10" i="4"/>
  <c r="K10" i="4"/>
  <c r="J10" i="4"/>
  <c r="I10" i="4"/>
  <c r="H10" i="4"/>
  <c r="G10" i="4"/>
  <c r="F10" i="4"/>
  <c r="E10" i="4"/>
  <c r="D10" i="4"/>
  <c r="C10" i="4"/>
  <c r="B10" i="4"/>
  <c r="O9" i="4"/>
  <c r="N9" i="4"/>
  <c r="K9" i="4"/>
  <c r="J9" i="4"/>
  <c r="I9" i="4"/>
  <c r="H9" i="4"/>
  <c r="G9" i="4"/>
  <c r="F9" i="4"/>
  <c r="E9" i="4"/>
  <c r="D9" i="4"/>
  <c r="C9" i="4"/>
  <c r="B9" i="4"/>
  <c r="O8" i="4"/>
  <c r="N8" i="4"/>
  <c r="K8" i="4"/>
  <c r="J8" i="4"/>
  <c r="I8" i="4"/>
  <c r="H8" i="4"/>
  <c r="G8" i="4"/>
  <c r="F8" i="4"/>
  <c r="E8" i="4"/>
  <c r="D8" i="4"/>
  <c r="C8" i="4"/>
  <c r="B8" i="4"/>
  <c r="O7" i="4"/>
  <c r="N7" i="4"/>
  <c r="K7" i="4"/>
  <c r="J7" i="4"/>
  <c r="I7" i="4"/>
  <c r="H7" i="4"/>
  <c r="G7" i="4"/>
  <c r="F7" i="4"/>
  <c r="E7" i="4"/>
  <c r="D7" i="4"/>
  <c r="C7" i="4"/>
  <c r="B7" i="4"/>
  <c r="O6" i="4"/>
  <c r="N6" i="4"/>
  <c r="K6" i="4"/>
  <c r="J6" i="4"/>
  <c r="I6" i="4"/>
  <c r="H6" i="4"/>
  <c r="G6" i="4"/>
  <c r="F6" i="4"/>
  <c r="E6" i="4"/>
  <c r="D6" i="4"/>
  <c r="C6" i="4"/>
  <c r="B6" i="4"/>
  <c r="O5" i="4"/>
  <c r="N5" i="4"/>
  <c r="K5" i="4"/>
  <c r="J5" i="4"/>
  <c r="I5" i="4"/>
  <c r="H5" i="4"/>
  <c r="G5" i="4"/>
  <c r="F5" i="4"/>
  <c r="E5" i="4"/>
  <c r="D5" i="4"/>
  <c r="C5" i="4"/>
  <c r="B5" i="4"/>
  <c r="O4" i="4"/>
  <c r="N4" i="4"/>
  <c r="K4" i="4"/>
  <c r="J4" i="4"/>
  <c r="I4" i="4"/>
  <c r="H4" i="4"/>
  <c r="G4" i="4"/>
  <c r="F4" i="4"/>
  <c r="E4" i="4"/>
  <c r="D4" i="4"/>
  <c r="C4" i="4"/>
  <c r="B4" i="4"/>
  <c r="O3" i="4"/>
  <c r="N3" i="4"/>
  <c r="K3" i="4"/>
  <c r="J3" i="4"/>
  <c r="I3" i="4"/>
  <c r="H3" i="4"/>
  <c r="G3" i="4"/>
  <c r="F3" i="4"/>
  <c r="E3" i="4"/>
  <c r="D3" i="4"/>
  <c r="C3" i="4"/>
  <c r="B3" i="4"/>
  <c r="O2" i="4"/>
  <c r="N2" i="4"/>
  <c r="K2" i="4"/>
  <c r="J2" i="4"/>
  <c r="I2" i="4"/>
  <c r="H2" i="4"/>
  <c r="G2" i="4"/>
  <c r="F2" i="4"/>
  <c r="E2" i="4"/>
  <c r="D2" i="4"/>
  <c r="C2" i="4"/>
  <c r="B2" i="4"/>
  <c r="O25" i="3"/>
  <c r="G25" i="3"/>
  <c r="O24" i="3"/>
  <c r="G24" i="3"/>
  <c r="O23" i="3"/>
  <c r="G23" i="3"/>
  <c r="O22" i="3"/>
  <c r="G22" i="3"/>
  <c r="O21" i="3"/>
  <c r="G21" i="3"/>
  <c r="O20" i="3"/>
  <c r="G20" i="3"/>
  <c r="O19" i="3"/>
  <c r="G19" i="3"/>
  <c r="O18" i="3"/>
  <c r="G18" i="3"/>
  <c r="O17" i="3"/>
  <c r="G17" i="3"/>
  <c r="O16" i="3"/>
  <c r="G16" i="3"/>
  <c r="O15" i="3"/>
  <c r="G15" i="3"/>
  <c r="O14" i="3"/>
  <c r="G14" i="3"/>
  <c r="O13" i="3"/>
  <c r="G13" i="3"/>
  <c r="O12" i="3"/>
  <c r="G12" i="3"/>
  <c r="O11" i="3"/>
  <c r="G11" i="3"/>
  <c r="O10" i="3"/>
  <c r="G10" i="3"/>
  <c r="O9" i="3"/>
  <c r="G9" i="3"/>
  <c r="O8" i="3"/>
  <c r="G8" i="3"/>
  <c r="O7" i="3"/>
  <c r="G7" i="3"/>
  <c r="G3" i="3"/>
  <c r="B3" i="3"/>
  <c r="B1" i="3"/>
  <c r="S97" i="2"/>
  <c r="S96" i="2"/>
  <c r="S95" i="2"/>
  <c r="AA94" i="2"/>
  <c r="P25" i="3" s="1"/>
  <c r="Z94" i="2"/>
  <c r="P24" i="3" s="1"/>
  <c r="S94" i="2"/>
  <c r="AA93" i="2"/>
  <c r="H25" i="3" s="1"/>
  <c r="Z93" i="2"/>
  <c r="Z95" i="2" s="1"/>
  <c r="S93" i="2"/>
  <c r="P93" i="2"/>
  <c r="M93" i="2"/>
  <c r="J93" i="2"/>
  <c r="U92" i="2"/>
  <c r="S92" i="2"/>
  <c r="P92" i="2"/>
  <c r="P94" i="2" s="1"/>
  <c r="M92" i="2"/>
  <c r="J92" i="2"/>
  <c r="V92" i="2" s="1"/>
  <c r="Y91" i="2"/>
  <c r="AN90" i="2"/>
  <c r="AL90" i="2"/>
  <c r="AK90" i="2"/>
  <c r="AJ90" i="2"/>
  <c r="AI90" i="2"/>
  <c r="AH90" i="2"/>
  <c r="AG90" i="2"/>
  <c r="AF90" i="2"/>
  <c r="AE90" i="2"/>
  <c r="AD90" i="2"/>
  <c r="AC90" i="2"/>
  <c r="AB90" i="2"/>
  <c r="AA90" i="2"/>
  <c r="Z90" i="2"/>
  <c r="Y90" i="2"/>
  <c r="X90" i="2"/>
  <c r="W90" i="2"/>
  <c r="AN89" i="2"/>
  <c r="AL89" i="2"/>
  <c r="AK89" i="2"/>
  <c r="AJ89" i="2"/>
  <c r="AI89" i="2"/>
  <c r="AH89" i="2"/>
  <c r="AG89" i="2"/>
  <c r="AF89" i="2"/>
  <c r="AE89" i="2"/>
  <c r="AD89" i="2"/>
  <c r="AC89" i="2"/>
  <c r="AB89" i="2"/>
  <c r="AA89" i="2"/>
  <c r="Z89" i="2"/>
  <c r="Y89" i="2"/>
  <c r="X89" i="2"/>
  <c r="W89" i="2"/>
  <c r="AN88" i="2"/>
  <c r="AL88" i="2"/>
  <c r="AK88" i="2"/>
  <c r="AJ88" i="2"/>
  <c r="AI88" i="2"/>
  <c r="AH88" i="2"/>
  <c r="AG88" i="2"/>
  <c r="AF88" i="2"/>
  <c r="AE88" i="2"/>
  <c r="AD88" i="2"/>
  <c r="AC88" i="2"/>
  <c r="AB88" i="2"/>
  <c r="AA88" i="2"/>
  <c r="Z88" i="2"/>
  <c r="Y88" i="2"/>
  <c r="X88" i="2"/>
  <c r="W88" i="2"/>
  <c r="AN87" i="2"/>
  <c r="AL87" i="2"/>
  <c r="AK87" i="2"/>
  <c r="AJ87" i="2"/>
  <c r="AI87" i="2"/>
  <c r="AH87" i="2"/>
  <c r="AG87" i="2"/>
  <c r="AF87" i="2"/>
  <c r="AE87" i="2"/>
  <c r="AD87" i="2"/>
  <c r="AC87" i="2"/>
  <c r="AB87" i="2"/>
  <c r="AA87" i="2"/>
  <c r="Z87" i="2"/>
  <c r="Y87" i="2"/>
  <c r="X87" i="2"/>
  <c r="W87" i="2"/>
  <c r="AN86" i="2"/>
  <c r="AL86" i="2"/>
  <c r="AK86" i="2"/>
  <c r="AJ86" i="2"/>
  <c r="AI86" i="2"/>
  <c r="AH86" i="2"/>
  <c r="AG86" i="2"/>
  <c r="AF86" i="2"/>
  <c r="AE86" i="2"/>
  <c r="AD86" i="2"/>
  <c r="AC86" i="2"/>
  <c r="AB86" i="2"/>
  <c r="AA86" i="2"/>
  <c r="Z86" i="2"/>
  <c r="Y86" i="2"/>
  <c r="X86" i="2"/>
  <c r="W86" i="2"/>
  <c r="AN85" i="2"/>
  <c r="AL85" i="2"/>
  <c r="AK85" i="2"/>
  <c r="AJ85" i="2"/>
  <c r="AI85" i="2"/>
  <c r="AH85" i="2"/>
  <c r="AG85" i="2"/>
  <c r="AF85" i="2"/>
  <c r="AE85" i="2"/>
  <c r="AD85" i="2"/>
  <c r="AC85" i="2"/>
  <c r="AB85" i="2"/>
  <c r="AA85" i="2"/>
  <c r="Z85" i="2"/>
  <c r="Y85" i="2"/>
  <c r="X85" i="2"/>
  <c r="W85" i="2"/>
  <c r="AN84" i="2"/>
  <c r="AL84" i="2"/>
  <c r="AK84" i="2"/>
  <c r="AJ84" i="2"/>
  <c r="AI84" i="2"/>
  <c r="AH84" i="2"/>
  <c r="AG84" i="2"/>
  <c r="AF84" i="2"/>
  <c r="AE84" i="2"/>
  <c r="AD84" i="2"/>
  <c r="AC84" i="2"/>
  <c r="AB84" i="2"/>
  <c r="AA84" i="2"/>
  <c r="Z84" i="2"/>
  <c r="Y84" i="2"/>
  <c r="X84" i="2"/>
  <c r="W84" i="2"/>
  <c r="AN83" i="2"/>
  <c r="AL83" i="2"/>
  <c r="AK83" i="2"/>
  <c r="AJ83" i="2"/>
  <c r="AI83" i="2"/>
  <c r="AH83" i="2"/>
  <c r="AG83" i="2"/>
  <c r="AF83" i="2"/>
  <c r="AE83" i="2"/>
  <c r="AD83" i="2"/>
  <c r="AC83" i="2"/>
  <c r="AB83" i="2"/>
  <c r="AA83" i="2"/>
  <c r="Z83" i="2"/>
  <c r="Y83" i="2"/>
  <c r="X83" i="2"/>
  <c r="W83" i="2"/>
  <c r="AN82" i="2"/>
  <c r="AL82" i="2"/>
  <c r="AK82" i="2"/>
  <c r="AJ82" i="2"/>
  <c r="AI82" i="2"/>
  <c r="AH82" i="2"/>
  <c r="AG82" i="2"/>
  <c r="AF82" i="2"/>
  <c r="AE82" i="2"/>
  <c r="AD82" i="2"/>
  <c r="AC82" i="2"/>
  <c r="AB82" i="2"/>
  <c r="AA82" i="2"/>
  <c r="Z82" i="2"/>
  <c r="Y82" i="2"/>
  <c r="X82" i="2"/>
  <c r="W82" i="2"/>
  <c r="AN81" i="2"/>
  <c r="AL81" i="2"/>
  <c r="AK81" i="2"/>
  <c r="AJ81" i="2"/>
  <c r="AI81" i="2"/>
  <c r="AH81" i="2"/>
  <c r="AG81" i="2"/>
  <c r="AF81" i="2"/>
  <c r="AE81" i="2"/>
  <c r="AD81" i="2"/>
  <c r="AC81" i="2"/>
  <c r="AB81" i="2"/>
  <c r="AA81" i="2"/>
  <c r="Z81" i="2"/>
  <c r="Y81" i="2"/>
  <c r="X81" i="2"/>
  <c r="W81" i="2"/>
  <c r="AN80" i="2"/>
  <c r="AL80" i="2"/>
  <c r="AK80" i="2"/>
  <c r="AJ80" i="2"/>
  <c r="AI80" i="2"/>
  <c r="AH80" i="2"/>
  <c r="AG80" i="2"/>
  <c r="AF80" i="2"/>
  <c r="AE80" i="2"/>
  <c r="AD80" i="2"/>
  <c r="AC80" i="2"/>
  <c r="AB80" i="2"/>
  <c r="AA80" i="2"/>
  <c r="Z80" i="2"/>
  <c r="Y80" i="2"/>
  <c r="X80" i="2"/>
  <c r="W80" i="2"/>
  <c r="AN79" i="2"/>
  <c r="AL79" i="2"/>
  <c r="AK79" i="2"/>
  <c r="AJ79" i="2"/>
  <c r="AI79" i="2"/>
  <c r="AH79" i="2"/>
  <c r="AG79" i="2"/>
  <c r="AF79" i="2"/>
  <c r="AE79" i="2"/>
  <c r="AD79" i="2"/>
  <c r="AC79" i="2"/>
  <c r="AB79" i="2"/>
  <c r="AA79" i="2"/>
  <c r="Z79" i="2"/>
  <c r="Y79" i="2"/>
  <c r="X79" i="2"/>
  <c r="W79" i="2"/>
  <c r="AN78" i="2"/>
  <c r="AL78" i="2"/>
  <c r="AK78" i="2"/>
  <c r="AJ78" i="2"/>
  <c r="AI78" i="2"/>
  <c r="AH78" i="2"/>
  <c r="AG78" i="2"/>
  <c r="AF78" i="2"/>
  <c r="AE78" i="2"/>
  <c r="AD78" i="2"/>
  <c r="AC78" i="2"/>
  <c r="AB78" i="2"/>
  <c r="AA78" i="2"/>
  <c r="Z78" i="2"/>
  <c r="Y78" i="2"/>
  <c r="X78" i="2"/>
  <c r="W78" i="2"/>
  <c r="AN77" i="2"/>
  <c r="AL77" i="2"/>
  <c r="AK77" i="2"/>
  <c r="AJ77" i="2"/>
  <c r="AI77" i="2"/>
  <c r="AH77" i="2"/>
  <c r="AG77" i="2"/>
  <c r="AF77" i="2"/>
  <c r="AE77" i="2"/>
  <c r="AD77" i="2"/>
  <c r="AC77" i="2"/>
  <c r="AB77" i="2"/>
  <c r="AA77" i="2"/>
  <c r="Z77" i="2"/>
  <c r="Y77" i="2"/>
  <c r="X77" i="2"/>
  <c r="W77" i="2"/>
  <c r="AN76" i="2"/>
  <c r="AL76" i="2"/>
  <c r="AK76" i="2"/>
  <c r="AJ76" i="2"/>
  <c r="AI76" i="2"/>
  <c r="AH76" i="2"/>
  <c r="AG76" i="2"/>
  <c r="AF76" i="2"/>
  <c r="AE76" i="2"/>
  <c r="AD76" i="2"/>
  <c r="AC76" i="2"/>
  <c r="AB76" i="2"/>
  <c r="AA76" i="2"/>
  <c r="Z76" i="2"/>
  <c r="Y76" i="2"/>
  <c r="X76" i="2"/>
  <c r="W76" i="2"/>
  <c r="AN75" i="2"/>
  <c r="AL75" i="2"/>
  <c r="AK75" i="2"/>
  <c r="AJ75" i="2"/>
  <c r="AI75" i="2"/>
  <c r="AH75" i="2"/>
  <c r="AG75" i="2"/>
  <c r="AF75" i="2"/>
  <c r="AE75" i="2"/>
  <c r="AD75" i="2"/>
  <c r="AC75" i="2"/>
  <c r="AB75" i="2"/>
  <c r="AA75" i="2"/>
  <c r="Z75" i="2"/>
  <c r="Y75" i="2"/>
  <c r="X75" i="2"/>
  <c r="W75" i="2"/>
  <c r="AN74" i="2"/>
  <c r="AL74" i="2"/>
  <c r="AK74" i="2"/>
  <c r="AJ74" i="2"/>
  <c r="AI74" i="2"/>
  <c r="AH74" i="2"/>
  <c r="AG74" i="2"/>
  <c r="AF74" i="2"/>
  <c r="AE74" i="2"/>
  <c r="AD74" i="2"/>
  <c r="AC74" i="2"/>
  <c r="AB74" i="2"/>
  <c r="AA74" i="2"/>
  <c r="Z74" i="2"/>
  <c r="Y74" i="2"/>
  <c r="X74" i="2"/>
  <c r="W74" i="2"/>
  <c r="AN73" i="2"/>
  <c r="AL73" i="2"/>
  <c r="AK73" i="2"/>
  <c r="AJ73" i="2"/>
  <c r="AI73" i="2"/>
  <c r="AH73" i="2"/>
  <c r="AG73" i="2"/>
  <c r="AF73" i="2"/>
  <c r="AE73" i="2"/>
  <c r="AD73" i="2"/>
  <c r="AC73" i="2"/>
  <c r="AB73" i="2"/>
  <c r="AA73" i="2"/>
  <c r="Z73" i="2"/>
  <c r="Y73" i="2"/>
  <c r="X73" i="2"/>
  <c r="W73" i="2"/>
  <c r="AN72" i="2"/>
  <c r="AL72" i="2"/>
  <c r="AK72" i="2"/>
  <c r="AJ72" i="2"/>
  <c r="AI72" i="2"/>
  <c r="AH72" i="2"/>
  <c r="AG72" i="2"/>
  <c r="AF72" i="2"/>
  <c r="AE72" i="2"/>
  <c r="AD72" i="2"/>
  <c r="AC72" i="2"/>
  <c r="AB72" i="2"/>
  <c r="AA72" i="2"/>
  <c r="Z72" i="2"/>
  <c r="Y72" i="2"/>
  <c r="X72" i="2"/>
  <c r="W72" i="2"/>
  <c r="AN71" i="2"/>
  <c r="AL71" i="2"/>
  <c r="AK71" i="2"/>
  <c r="AJ71" i="2"/>
  <c r="AI71" i="2"/>
  <c r="AH71" i="2"/>
  <c r="AG71" i="2"/>
  <c r="AF71" i="2"/>
  <c r="AE71" i="2"/>
  <c r="AD71" i="2"/>
  <c r="AC71" i="2"/>
  <c r="AB71" i="2"/>
  <c r="AA71" i="2"/>
  <c r="Z71" i="2"/>
  <c r="Y71" i="2"/>
  <c r="X71" i="2"/>
  <c r="W71" i="2"/>
  <c r="AN70" i="2"/>
  <c r="AL70" i="2"/>
  <c r="AK70" i="2"/>
  <c r="AJ70" i="2"/>
  <c r="AI70" i="2"/>
  <c r="AH70" i="2"/>
  <c r="AG70" i="2"/>
  <c r="AF70" i="2"/>
  <c r="AE70" i="2"/>
  <c r="AD70" i="2"/>
  <c r="AC70" i="2"/>
  <c r="AB70" i="2"/>
  <c r="AA70" i="2"/>
  <c r="Z70" i="2"/>
  <c r="Y70" i="2"/>
  <c r="X70" i="2"/>
  <c r="W70" i="2"/>
  <c r="AN69" i="2"/>
  <c r="AL69" i="2"/>
  <c r="AK69" i="2"/>
  <c r="AJ69" i="2"/>
  <c r="AI69" i="2"/>
  <c r="AH69" i="2"/>
  <c r="AG69" i="2"/>
  <c r="AF69" i="2"/>
  <c r="AE69" i="2"/>
  <c r="AD69" i="2"/>
  <c r="AC69" i="2"/>
  <c r="AB69" i="2"/>
  <c r="AA69" i="2"/>
  <c r="Z69" i="2"/>
  <c r="Y69" i="2"/>
  <c r="X69" i="2"/>
  <c r="W69" i="2"/>
  <c r="AN68" i="2"/>
  <c r="AL68" i="2"/>
  <c r="AK68" i="2"/>
  <c r="AJ68" i="2"/>
  <c r="AI68" i="2"/>
  <c r="AH68" i="2"/>
  <c r="AG68" i="2"/>
  <c r="AF68" i="2"/>
  <c r="AE68" i="2"/>
  <c r="AD68" i="2"/>
  <c r="AC68" i="2"/>
  <c r="AB68" i="2"/>
  <c r="AA68" i="2"/>
  <c r="Z68" i="2"/>
  <c r="Y68" i="2"/>
  <c r="X68" i="2"/>
  <c r="W68" i="2"/>
  <c r="AN67" i="2"/>
  <c r="AL67" i="2"/>
  <c r="AK67" i="2"/>
  <c r="AJ67" i="2"/>
  <c r="AI67" i="2"/>
  <c r="AH67" i="2"/>
  <c r="AG67" i="2"/>
  <c r="AF67" i="2"/>
  <c r="AE67" i="2"/>
  <c r="AD67" i="2"/>
  <c r="AC67" i="2"/>
  <c r="AB67" i="2"/>
  <c r="AA67" i="2"/>
  <c r="Z67" i="2"/>
  <c r="Y67" i="2"/>
  <c r="X67" i="2"/>
  <c r="W67" i="2"/>
  <c r="AN66" i="2"/>
  <c r="AL66" i="2"/>
  <c r="AK66" i="2"/>
  <c r="AJ66" i="2"/>
  <c r="AI66" i="2"/>
  <c r="AH66" i="2"/>
  <c r="AG66" i="2"/>
  <c r="AF66" i="2"/>
  <c r="AE66" i="2"/>
  <c r="AD66" i="2"/>
  <c r="AC66" i="2"/>
  <c r="AB66" i="2"/>
  <c r="AA66" i="2"/>
  <c r="Z66" i="2"/>
  <c r="Y66" i="2"/>
  <c r="X66" i="2"/>
  <c r="W66" i="2"/>
  <c r="AN65" i="2"/>
  <c r="AL65" i="2"/>
  <c r="AK65" i="2"/>
  <c r="AJ65" i="2"/>
  <c r="AI65" i="2"/>
  <c r="AH65" i="2"/>
  <c r="AG65" i="2"/>
  <c r="AF65" i="2"/>
  <c r="AE65" i="2"/>
  <c r="AD65" i="2"/>
  <c r="AC65" i="2"/>
  <c r="AB65" i="2"/>
  <c r="AA65" i="2"/>
  <c r="Z65" i="2"/>
  <c r="Y65" i="2"/>
  <c r="X65" i="2"/>
  <c r="W65" i="2"/>
  <c r="AN64" i="2"/>
  <c r="AL64" i="2"/>
  <c r="AK64" i="2"/>
  <c r="AJ64" i="2"/>
  <c r="AI64" i="2"/>
  <c r="AH64" i="2"/>
  <c r="AG64" i="2"/>
  <c r="AF64" i="2"/>
  <c r="AE64" i="2"/>
  <c r="AD64" i="2"/>
  <c r="AC64" i="2"/>
  <c r="AB64" i="2"/>
  <c r="AA64" i="2"/>
  <c r="Z64" i="2"/>
  <c r="Y64" i="2"/>
  <c r="X64" i="2"/>
  <c r="W64" i="2"/>
  <c r="AN63" i="2"/>
  <c r="AL63" i="2"/>
  <c r="AK63" i="2"/>
  <c r="AJ63" i="2"/>
  <c r="AI63" i="2"/>
  <c r="AH63" i="2"/>
  <c r="AG63" i="2"/>
  <c r="AF63" i="2"/>
  <c r="AE63" i="2"/>
  <c r="AD63" i="2"/>
  <c r="AC63" i="2"/>
  <c r="AB63" i="2"/>
  <c r="AA63" i="2"/>
  <c r="Z63" i="2"/>
  <c r="Y63" i="2"/>
  <c r="X63" i="2"/>
  <c r="W63" i="2"/>
  <c r="AN62" i="2"/>
  <c r="AL62" i="2"/>
  <c r="AK62" i="2"/>
  <c r="AJ62" i="2"/>
  <c r="AI62" i="2"/>
  <c r="AH62" i="2"/>
  <c r="AG62" i="2"/>
  <c r="AF62" i="2"/>
  <c r="AE62" i="2"/>
  <c r="AD62" i="2"/>
  <c r="AC62" i="2"/>
  <c r="AB62" i="2"/>
  <c r="AA62" i="2"/>
  <c r="Z62" i="2"/>
  <c r="Y62" i="2"/>
  <c r="X62" i="2"/>
  <c r="W62" i="2"/>
  <c r="AN61" i="2"/>
  <c r="AL61" i="2"/>
  <c r="AK61" i="2"/>
  <c r="AJ61" i="2"/>
  <c r="AI61" i="2"/>
  <c r="AH61" i="2"/>
  <c r="AG61" i="2"/>
  <c r="AF61" i="2"/>
  <c r="AE61" i="2"/>
  <c r="AD61" i="2"/>
  <c r="AC61" i="2"/>
  <c r="AB61" i="2"/>
  <c r="AA61" i="2"/>
  <c r="Z61" i="2"/>
  <c r="Y61" i="2"/>
  <c r="X61" i="2"/>
  <c r="W61" i="2"/>
  <c r="AN60" i="2"/>
  <c r="AL60" i="2"/>
  <c r="AK60" i="2"/>
  <c r="AJ60" i="2"/>
  <c r="AI60" i="2"/>
  <c r="AH60" i="2"/>
  <c r="AG60" i="2"/>
  <c r="AF60" i="2"/>
  <c r="AE60" i="2"/>
  <c r="AD60" i="2"/>
  <c r="AC60" i="2"/>
  <c r="AB60" i="2"/>
  <c r="AA60" i="2"/>
  <c r="Z60" i="2"/>
  <c r="Y60" i="2"/>
  <c r="X60" i="2"/>
  <c r="W60" i="2"/>
  <c r="AN59" i="2"/>
  <c r="AL59" i="2"/>
  <c r="AK59" i="2"/>
  <c r="AJ59" i="2"/>
  <c r="AI59" i="2"/>
  <c r="AH59" i="2"/>
  <c r="AG59" i="2"/>
  <c r="AF59" i="2"/>
  <c r="AE59" i="2"/>
  <c r="AD59" i="2"/>
  <c r="AC59" i="2"/>
  <c r="AB59" i="2"/>
  <c r="AA59" i="2"/>
  <c r="Z59" i="2"/>
  <c r="Y59" i="2"/>
  <c r="X59" i="2"/>
  <c r="W59" i="2"/>
  <c r="AN58" i="2"/>
  <c r="AL58" i="2"/>
  <c r="AK58" i="2"/>
  <c r="AJ58" i="2"/>
  <c r="AI58" i="2"/>
  <c r="AH58" i="2"/>
  <c r="AG58" i="2"/>
  <c r="AF58" i="2"/>
  <c r="AE58" i="2"/>
  <c r="AD58" i="2"/>
  <c r="AC58" i="2"/>
  <c r="AB58" i="2"/>
  <c r="AA58" i="2"/>
  <c r="Z58" i="2"/>
  <c r="Y58" i="2"/>
  <c r="X58" i="2"/>
  <c r="W58" i="2"/>
  <c r="AN57" i="2"/>
  <c r="AL57" i="2"/>
  <c r="AK57" i="2"/>
  <c r="AJ57" i="2"/>
  <c r="AI57" i="2"/>
  <c r="AH57" i="2"/>
  <c r="AG57" i="2"/>
  <c r="AF57" i="2"/>
  <c r="AE57" i="2"/>
  <c r="AD57" i="2"/>
  <c r="AC57" i="2"/>
  <c r="AB57" i="2"/>
  <c r="AA57" i="2"/>
  <c r="Z57" i="2"/>
  <c r="Y57" i="2"/>
  <c r="X57" i="2"/>
  <c r="W57" i="2"/>
  <c r="AN56" i="2"/>
  <c r="AL56" i="2"/>
  <c r="AK56" i="2"/>
  <c r="AJ56" i="2"/>
  <c r="AI56" i="2"/>
  <c r="AH56" i="2"/>
  <c r="AG56" i="2"/>
  <c r="AF56" i="2"/>
  <c r="AE56" i="2"/>
  <c r="AD56" i="2"/>
  <c r="AC56" i="2"/>
  <c r="AB56" i="2"/>
  <c r="AA56" i="2"/>
  <c r="Z56" i="2"/>
  <c r="Y56" i="2"/>
  <c r="X56" i="2"/>
  <c r="W56" i="2"/>
  <c r="AN55" i="2"/>
  <c r="AL55" i="2"/>
  <c r="AK55" i="2"/>
  <c r="AJ55" i="2"/>
  <c r="AI55" i="2"/>
  <c r="AH55" i="2"/>
  <c r="AG55" i="2"/>
  <c r="AF55" i="2"/>
  <c r="AE55" i="2"/>
  <c r="AD55" i="2"/>
  <c r="AC55" i="2"/>
  <c r="AB55" i="2"/>
  <c r="AA55" i="2"/>
  <c r="Z55" i="2"/>
  <c r="Y55" i="2"/>
  <c r="X55" i="2"/>
  <c r="W55" i="2"/>
  <c r="AN54" i="2"/>
  <c r="AL54" i="2"/>
  <c r="AK54" i="2"/>
  <c r="AJ54" i="2"/>
  <c r="AI54" i="2"/>
  <c r="AH54" i="2"/>
  <c r="AG54" i="2"/>
  <c r="AF54" i="2"/>
  <c r="AE54" i="2"/>
  <c r="AD54" i="2"/>
  <c r="AC54" i="2"/>
  <c r="AB54" i="2"/>
  <c r="AA54" i="2"/>
  <c r="Z54" i="2"/>
  <c r="Y54" i="2"/>
  <c r="X54" i="2"/>
  <c r="W54" i="2"/>
  <c r="AN53" i="2"/>
  <c r="AL53" i="2"/>
  <c r="AK53" i="2"/>
  <c r="AJ53" i="2"/>
  <c r="AI53" i="2"/>
  <c r="AH53" i="2"/>
  <c r="AG53" i="2"/>
  <c r="AF53" i="2"/>
  <c r="AE53" i="2"/>
  <c r="AD53" i="2"/>
  <c r="AC53" i="2"/>
  <c r="AB53" i="2"/>
  <c r="AA53" i="2"/>
  <c r="Z53" i="2"/>
  <c r="Y53" i="2"/>
  <c r="X53" i="2"/>
  <c r="W53" i="2"/>
  <c r="AN52" i="2"/>
  <c r="AL52" i="2"/>
  <c r="AK52" i="2"/>
  <c r="AJ52" i="2"/>
  <c r="AI52" i="2"/>
  <c r="AH52" i="2"/>
  <c r="AG52" i="2"/>
  <c r="AF52" i="2"/>
  <c r="AE52" i="2"/>
  <c r="AD52" i="2"/>
  <c r="AC52" i="2"/>
  <c r="AB52" i="2"/>
  <c r="AA52" i="2"/>
  <c r="Z52" i="2"/>
  <c r="Y52" i="2"/>
  <c r="X52" i="2"/>
  <c r="W52" i="2"/>
  <c r="AN51" i="2"/>
  <c r="AL51" i="2"/>
  <c r="AK51" i="2"/>
  <c r="AJ51" i="2"/>
  <c r="AI51" i="2"/>
  <c r="AH51" i="2"/>
  <c r="AG51" i="2"/>
  <c r="AF51" i="2"/>
  <c r="AE51" i="2"/>
  <c r="AD51" i="2"/>
  <c r="AC51" i="2"/>
  <c r="AB51" i="2"/>
  <c r="AA51" i="2"/>
  <c r="Z51" i="2"/>
  <c r="Y51" i="2"/>
  <c r="X51" i="2"/>
  <c r="W51" i="2"/>
  <c r="AN50" i="2"/>
  <c r="AL50" i="2"/>
  <c r="AK50" i="2"/>
  <c r="AJ50" i="2"/>
  <c r="AI50" i="2"/>
  <c r="AH50" i="2"/>
  <c r="AG50" i="2"/>
  <c r="AF50" i="2"/>
  <c r="AE50" i="2"/>
  <c r="AD50" i="2"/>
  <c r="AC50" i="2"/>
  <c r="AB50" i="2"/>
  <c r="AA50" i="2"/>
  <c r="Z50" i="2"/>
  <c r="Y50" i="2"/>
  <c r="X50" i="2"/>
  <c r="W50" i="2"/>
  <c r="AN49" i="2"/>
  <c r="AL49" i="2"/>
  <c r="AK49" i="2"/>
  <c r="AJ49" i="2"/>
  <c r="AI49" i="2"/>
  <c r="AH49" i="2"/>
  <c r="AG49" i="2"/>
  <c r="AF49" i="2"/>
  <c r="AE49" i="2"/>
  <c r="AD49" i="2"/>
  <c r="AC49" i="2"/>
  <c r="AB49" i="2"/>
  <c r="AA49" i="2"/>
  <c r="Z49" i="2"/>
  <c r="Y49" i="2"/>
  <c r="X49" i="2"/>
  <c r="W49" i="2"/>
  <c r="AN48" i="2"/>
  <c r="AL48" i="2"/>
  <c r="AK48" i="2"/>
  <c r="AJ48" i="2"/>
  <c r="AI48" i="2"/>
  <c r="AH48" i="2"/>
  <c r="AG48" i="2"/>
  <c r="AF48" i="2"/>
  <c r="AE48" i="2"/>
  <c r="AD48" i="2"/>
  <c r="AC48" i="2"/>
  <c r="AB48" i="2"/>
  <c r="AA48" i="2"/>
  <c r="Z48" i="2"/>
  <c r="Y48" i="2"/>
  <c r="X48" i="2"/>
  <c r="W48" i="2"/>
  <c r="AN47" i="2"/>
  <c r="AL47" i="2"/>
  <c r="AK47" i="2"/>
  <c r="AJ47" i="2"/>
  <c r="AI47" i="2"/>
  <c r="AH47" i="2"/>
  <c r="AG47" i="2"/>
  <c r="AF47" i="2"/>
  <c r="AE47" i="2"/>
  <c r="AD47" i="2"/>
  <c r="AC47" i="2"/>
  <c r="AB47" i="2"/>
  <c r="AA47" i="2"/>
  <c r="Z47" i="2"/>
  <c r="Y47" i="2"/>
  <c r="X47" i="2"/>
  <c r="W47" i="2"/>
  <c r="AN46" i="2"/>
  <c r="AL46" i="2"/>
  <c r="AK46" i="2"/>
  <c r="AJ46" i="2"/>
  <c r="AI46" i="2"/>
  <c r="AH46" i="2"/>
  <c r="AG46" i="2"/>
  <c r="AF46" i="2"/>
  <c r="AE46" i="2"/>
  <c r="AD46" i="2"/>
  <c r="AC46" i="2"/>
  <c r="AB46" i="2"/>
  <c r="AA46" i="2"/>
  <c r="Z46" i="2"/>
  <c r="Y46" i="2"/>
  <c r="X46" i="2"/>
  <c r="W46" i="2"/>
  <c r="AN45" i="2"/>
  <c r="AL45" i="2"/>
  <c r="AK45" i="2"/>
  <c r="AJ45" i="2"/>
  <c r="AI45" i="2"/>
  <c r="AH45" i="2"/>
  <c r="AG45" i="2"/>
  <c r="AF45" i="2"/>
  <c r="AE45" i="2"/>
  <c r="AD45" i="2"/>
  <c r="AC45" i="2"/>
  <c r="AB45" i="2"/>
  <c r="AA45" i="2"/>
  <c r="Z45" i="2"/>
  <c r="Y45" i="2"/>
  <c r="X45" i="2"/>
  <c r="W45" i="2"/>
  <c r="AN44" i="2"/>
  <c r="AL44" i="2"/>
  <c r="AK44" i="2"/>
  <c r="AJ44" i="2"/>
  <c r="AI44" i="2"/>
  <c r="AH44" i="2"/>
  <c r="AG44" i="2"/>
  <c r="AF44" i="2"/>
  <c r="AE44" i="2"/>
  <c r="AD44" i="2"/>
  <c r="AC44" i="2"/>
  <c r="AB44" i="2"/>
  <c r="AA44" i="2"/>
  <c r="Z44" i="2"/>
  <c r="Y44" i="2"/>
  <c r="X44" i="2"/>
  <c r="W44" i="2"/>
  <c r="AN43" i="2"/>
  <c r="AL43" i="2"/>
  <c r="AK43" i="2"/>
  <c r="AJ43" i="2"/>
  <c r="AI43" i="2"/>
  <c r="AH43" i="2"/>
  <c r="AG43" i="2"/>
  <c r="AF43" i="2"/>
  <c r="AE43" i="2"/>
  <c r="AD43" i="2"/>
  <c r="AC43" i="2"/>
  <c r="AB43" i="2"/>
  <c r="AA43" i="2"/>
  <c r="Z43" i="2"/>
  <c r="Y43" i="2"/>
  <c r="X43" i="2"/>
  <c r="W43" i="2"/>
  <c r="AN42" i="2"/>
  <c r="AL42" i="2"/>
  <c r="AK42" i="2"/>
  <c r="AJ42" i="2"/>
  <c r="AI42" i="2"/>
  <c r="AH42" i="2"/>
  <c r="AG42" i="2"/>
  <c r="AF42" i="2"/>
  <c r="AE42" i="2"/>
  <c r="AD42" i="2"/>
  <c r="AC42" i="2"/>
  <c r="AB42" i="2"/>
  <c r="AA42" i="2"/>
  <c r="Z42" i="2"/>
  <c r="Y42" i="2"/>
  <c r="X42" i="2"/>
  <c r="W42" i="2"/>
  <c r="AN41" i="2"/>
  <c r="AL41" i="2"/>
  <c r="AK41" i="2"/>
  <c r="AJ41" i="2"/>
  <c r="AI41" i="2"/>
  <c r="AH41" i="2"/>
  <c r="AG41" i="2"/>
  <c r="AF41" i="2"/>
  <c r="AE41" i="2"/>
  <c r="AD41" i="2"/>
  <c r="AC41" i="2"/>
  <c r="AB41" i="2"/>
  <c r="AA41" i="2"/>
  <c r="Z41" i="2"/>
  <c r="Y41" i="2"/>
  <c r="X41" i="2"/>
  <c r="W41" i="2"/>
  <c r="AN40" i="2"/>
  <c r="AL40" i="2"/>
  <c r="AK40" i="2"/>
  <c r="AJ40" i="2"/>
  <c r="AI40" i="2"/>
  <c r="AH40" i="2"/>
  <c r="AG40" i="2"/>
  <c r="AF40" i="2"/>
  <c r="AE40" i="2"/>
  <c r="AD40" i="2"/>
  <c r="AC40" i="2"/>
  <c r="AB40" i="2"/>
  <c r="AA40" i="2"/>
  <c r="Z40" i="2"/>
  <c r="Y40" i="2"/>
  <c r="X40" i="2"/>
  <c r="W40" i="2"/>
  <c r="AN39" i="2"/>
  <c r="AL39" i="2"/>
  <c r="AK39" i="2"/>
  <c r="AJ39" i="2"/>
  <c r="AI39" i="2"/>
  <c r="AH39" i="2"/>
  <c r="AG39" i="2"/>
  <c r="AF39" i="2"/>
  <c r="AE39" i="2"/>
  <c r="AD39" i="2"/>
  <c r="AC39" i="2"/>
  <c r="AB39" i="2"/>
  <c r="AA39" i="2"/>
  <c r="Z39" i="2"/>
  <c r="Y39" i="2"/>
  <c r="X39" i="2"/>
  <c r="W39" i="2"/>
  <c r="AN38" i="2"/>
  <c r="AN37" i="2"/>
  <c r="AN36" i="2"/>
  <c r="AN35" i="2"/>
  <c r="AN34" i="2"/>
  <c r="AN33" i="2"/>
  <c r="AN32" i="2"/>
  <c r="AN31" i="2"/>
  <c r="AN30" i="2"/>
  <c r="AN12" i="2"/>
  <c r="AL12" i="2"/>
  <c r="AK12" i="2"/>
  <c r="AJ12" i="2"/>
  <c r="AI12" i="2"/>
  <c r="AH12" i="2"/>
  <c r="AG12" i="2"/>
  <c r="AF12" i="2"/>
  <c r="AE12" i="2"/>
  <c r="AD12" i="2"/>
  <c r="AC12" i="2"/>
  <c r="AB12" i="2"/>
  <c r="AA12" i="2"/>
  <c r="Z12" i="2"/>
  <c r="Y12" i="2"/>
  <c r="X12" i="2"/>
  <c r="W12" i="2"/>
  <c r="AN11" i="2"/>
  <c r="AL11" i="2"/>
  <c r="AK11" i="2"/>
  <c r="AJ11" i="2"/>
  <c r="AI11" i="2"/>
  <c r="AH11" i="2"/>
  <c r="AG11" i="2"/>
  <c r="AF11" i="2"/>
  <c r="AE11" i="2"/>
  <c r="AD11" i="2"/>
  <c r="AC11" i="2"/>
  <c r="AB11" i="2"/>
  <c r="AA11" i="2"/>
  <c r="Z11" i="2"/>
  <c r="Y11" i="2"/>
  <c r="X11" i="2"/>
  <c r="W11" i="2"/>
  <c r="AI10" i="2"/>
  <c r="AE10" i="2"/>
  <c r="AA10" i="2"/>
  <c r="AL8" i="2"/>
  <c r="AK8" i="2"/>
  <c r="AJ8" i="2"/>
  <c r="AI8" i="2"/>
  <c r="AH8" i="2"/>
  <c r="AG8" i="2"/>
  <c r="AF8" i="2"/>
  <c r="AE8" i="2"/>
  <c r="AD8" i="2"/>
  <c r="AC8" i="2"/>
  <c r="AB8" i="2"/>
  <c r="AA8" i="2"/>
  <c r="Z8" i="2"/>
  <c r="Y8" i="2"/>
  <c r="X8" i="2"/>
  <c r="W8" i="2"/>
  <c r="O3" i="2"/>
  <c r="N3" i="2"/>
  <c r="AF2" i="2" s="1"/>
  <c r="AR2" i="2"/>
  <c r="AQ2" i="2"/>
  <c r="AP2" i="2"/>
  <c r="AO2" i="2"/>
  <c r="AN2" i="2"/>
  <c r="AM2" i="2"/>
  <c r="AL2" i="2"/>
  <c r="AK2" i="2"/>
  <c r="AD2" i="2"/>
  <c r="AC2" i="2"/>
  <c r="AB2" i="2"/>
  <c r="Z2" i="2"/>
  <c r="Y2" i="2"/>
  <c r="X2" i="2"/>
  <c r="O2" i="2"/>
  <c r="N2" i="2"/>
  <c r="AE2" i="2" s="1"/>
  <c r="H3" i="2"/>
  <c r="S99" i="2" l="1"/>
  <c r="J6" i="3"/>
  <c r="B6" i="3"/>
  <c r="Y10" i="2"/>
  <c r="AC10" i="2"/>
  <c r="AK10" i="2"/>
  <c r="J25" i="3"/>
  <c r="J24" i="3"/>
  <c r="B18" i="3"/>
  <c r="J16" i="3"/>
  <c r="B10" i="3"/>
  <c r="J8" i="3"/>
  <c r="M94" i="2"/>
  <c r="J94" i="2"/>
  <c r="AG10" i="2"/>
  <c r="W115" i="2"/>
  <c r="W10" i="2"/>
  <c r="Z10" i="2"/>
  <c r="AD10" i="2"/>
  <c r="AH10" i="2"/>
  <c r="AL10" i="2"/>
  <c r="X108" i="2"/>
  <c r="X10" i="2"/>
  <c r="AB10" i="2"/>
  <c r="AF10" i="2"/>
  <c r="AJ10" i="2"/>
  <c r="H5" i="5"/>
  <c r="J12" i="3"/>
  <c r="B14" i="3"/>
  <c r="J20" i="3"/>
  <c r="B22" i="3"/>
  <c r="B8" i="3"/>
  <c r="J10" i="3"/>
  <c r="B12" i="3"/>
  <c r="J14" i="3"/>
  <c r="B16" i="3"/>
  <c r="J18" i="3"/>
  <c r="B20" i="3"/>
  <c r="J22" i="3"/>
  <c r="B24" i="3"/>
  <c r="V94" i="2"/>
  <c r="J30" i="5" s="1"/>
  <c r="X92" i="2"/>
  <c r="AA95" i="2"/>
  <c r="AA96" i="2"/>
  <c r="X101" i="2"/>
  <c r="X105" i="2"/>
  <c r="X109" i="2"/>
  <c r="B7" i="3"/>
  <c r="B9" i="3"/>
  <c r="B11" i="3"/>
  <c r="B13" i="3"/>
  <c r="H13" i="3" s="1"/>
  <c r="B15" i="3"/>
  <c r="H15" i="3" s="1"/>
  <c r="B17" i="3"/>
  <c r="B19" i="3"/>
  <c r="B21" i="3"/>
  <c r="B23" i="3"/>
  <c r="B25" i="3"/>
  <c r="V93" i="2"/>
  <c r="J33" i="5" s="1"/>
  <c r="X99" i="2"/>
  <c r="X102" i="2"/>
  <c r="X106" i="2"/>
  <c r="AA2" i="2"/>
  <c r="X93" i="2"/>
  <c r="X94" i="2"/>
  <c r="X95" i="2"/>
  <c r="X96" i="2"/>
  <c r="X97" i="2"/>
  <c r="X100" i="2"/>
  <c r="X103" i="2"/>
  <c r="X107" i="2"/>
  <c r="Z96" i="2"/>
  <c r="X98" i="2"/>
  <c r="X104" i="2"/>
  <c r="J7" i="3"/>
  <c r="J9" i="3"/>
  <c r="J11" i="3"/>
  <c r="J13" i="3"/>
  <c r="J15" i="3"/>
  <c r="J17" i="3"/>
  <c r="J19" i="3"/>
  <c r="J21" i="3"/>
  <c r="J23" i="3"/>
  <c r="H19" i="3" l="1"/>
  <c r="H11" i="3"/>
  <c r="H17" i="3"/>
  <c r="H8" i="3"/>
  <c r="H7" i="3"/>
  <c r="H22" i="3"/>
  <c r="H10" i="3"/>
  <c r="H21" i="3"/>
  <c r="H14" i="3"/>
  <c r="H9" i="3"/>
  <c r="H23" i="3"/>
  <c r="H18" i="3"/>
  <c r="H24" i="3"/>
  <c r="Q2" i="2"/>
  <c r="AI2" i="2" s="1"/>
  <c r="Q3" i="2"/>
  <c r="AJ2" i="2" s="1"/>
  <c r="P2" i="2"/>
  <c r="P3" i="2"/>
  <c r="C16" i="6"/>
  <c r="C61" i="6"/>
  <c r="A16" i="4"/>
  <c r="C60" i="6"/>
  <c r="C15" i="6"/>
  <c r="A15" i="4"/>
  <c r="C59" i="6"/>
  <c r="C14" i="6"/>
  <c r="A14" i="4"/>
  <c r="A13" i="4"/>
  <c r="C13" i="6"/>
  <c r="C58" i="6"/>
  <c r="C12" i="6"/>
  <c r="C57" i="6"/>
  <c r="A12" i="4"/>
  <c r="C56" i="6"/>
  <c r="C11" i="6"/>
  <c r="A11" i="4"/>
  <c r="C53" i="6"/>
  <c r="C8" i="6"/>
  <c r="A8" i="4"/>
  <c r="A7" i="4"/>
  <c r="C7" i="6"/>
  <c r="C52" i="6"/>
  <c r="C6" i="6"/>
  <c r="C51" i="6"/>
  <c r="A6" i="4"/>
  <c r="C50" i="6"/>
  <c r="C5" i="6"/>
  <c r="A5" i="4"/>
  <c r="A3" i="4"/>
  <c r="C48" i="6"/>
  <c r="C3" i="6"/>
  <c r="A2" i="4"/>
  <c r="C47" i="6"/>
  <c r="C2" i="6"/>
  <c r="C18" i="6"/>
  <c r="C63" i="6"/>
  <c r="A18" i="4"/>
  <c r="C62" i="6"/>
  <c r="C17" i="6"/>
  <c r="A17" i="4"/>
  <c r="C55" i="6"/>
  <c r="C10" i="6"/>
  <c r="A10" i="4"/>
  <c r="C54" i="6"/>
  <c r="A9" i="4"/>
  <c r="C9" i="6"/>
  <c r="C49" i="6"/>
  <c r="A4" i="4"/>
  <c r="C4" i="6"/>
  <c r="AH2" i="2"/>
  <c r="H20" i="3"/>
  <c r="H16" i="3"/>
  <c r="H12" i="3"/>
  <c r="Z109" i="2"/>
  <c r="N30" i="5"/>
  <c r="M30" i="5"/>
  <c r="Q30" i="5"/>
  <c r="L30" i="5"/>
  <c r="O30" i="5"/>
  <c r="K30" i="5"/>
  <c r="P22" i="3"/>
  <c r="P20" i="3"/>
  <c r="P18" i="3"/>
  <c r="P16" i="3"/>
  <c r="P14" i="3"/>
  <c r="P12" i="3"/>
  <c r="P10" i="3"/>
  <c r="P8" i="3"/>
  <c r="P23" i="3"/>
  <c r="P21" i="3"/>
  <c r="P19" i="3"/>
  <c r="P17" i="3"/>
  <c r="P15" i="3"/>
  <c r="P13" i="3"/>
  <c r="P11" i="3"/>
  <c r="P9" i="3"/>
  <c r="P7" i="3"/>
  <c r="Z100" i="2"/>
  <c r="O4" i="2" l="1"/>
  <c r="J35" i="5"/>
  <c r="N35" i="5" s="1"/>
  <c r="N37" i="5" s="1"/>
  <c r="AG2" i="2"/>
  <c r="Q35" i="5" l="1"/>
  <c r="Q37" i="5" s="1"/>
  <c r="L35" i="5"/>
  <c r="L37" i="5" s="1"/>
  <c r="K35" i="5"/>
  <c r="K37" i="5" s="1"/>
  <c r="O35" i="5"/>
  <c r="O37" i="5" s="1"/>
  <c r="M35" i="5"/>
  <c r="M37" i="5" s="1"/>
</calcChain>
</file>

<file path=xl/sharedStrings.xml><?xml version="1.0" encoding="utf-8"?>
<sst xmlns="http://schemas.openxmlformats.org/spreadsheetml/2006/main" count="1185" uniqueCount="911">
  <si>
    <r>
      <rPr>
        <b/>
        <sz val="14"/>
        <rFont val="ＭＳ Ｐゴシック"/>
        <charset val="128"/>
      </rPr>
      <t>〇申し込みの際の注意事項</t>
    </r>
    <r>
      <rPr>
        <sz val="12"/>
        <rFont val="ＭＳ Ｐゴシック"/>
        <charset val="128"/>
      </rPr>
      <t xml:space="preserve">
○ 最初に所属名を入力し、③→④→⑤→⑥の順に入力してください。
【選手登録について】
</t>
    </r>
    <r>
      <rPr>
        <sz val="11"/>
        <rFont val="ＭＳ Ｐゴシック"/>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charset val="128"/>
      </rPr>
      <t>『全角・半角のスペース』</t>
    </r>
    <r>
      <rPr>
        <sz val="11"/>
        <rFont val="ＭＳ Ｐゴシック"/>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charset val="128"/>
      </rPr>
      <t>大会での記録</t>
    </r>
    <r>
      <rPr>
        <sz val="11"/>
        <rFont val="ＭＳ Ｐゴシック"/>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charset val="128"/>
      </rPr>
      <t>「切り取り・移動」</t>
    </r>
    <r>
      <rPr>
        <sz val="11"/>
        <rFont val="ＭＳ Ｐゴシック"/>
        <charset val="128"/>
      </rPr>
      <t xml:space="preserve">は決してしないでください。正しくエントリーできません。
○ 男子をすべて入力したあとに、女子を入力してください。
</t>
    </r>
    <r>
      <rPr>
        <sz val="12"/>
        <rFont val="ＭＳ Ｐゴシック"/>
        <charset val="128"/>
      </rPr>
      <t xml:space="preserve">
【競技役員について】</t>
    </r>
    <r>
      <rPr>
        <sz val="11"/>
        <rFont val="ＭＳ Ｐゴシック"/>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charset val="128"/>
      </rPr>
      <t>【最後に】</t>
    </r>
    <r>
      <rPr>
        <sz val="11"/>
        <rFont val="ＭＳ Ｐゴシック"/>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charset val="128"/>
      </rPr>
      <t>【その他】</t>
    </r>
    <r>
      <rPr>
        <sz val="12"/>
        <rFont val="ＭＳ Ｐゴシック"/>
        <charset val="128"/>
      </rPr>
      <t xml:space="preserve">　生徒・保護者への事前徹底をお願いします。
</t>
    </r>
    <r>
      <rPr>
        <sz val="11"/>
        <rFont val="ＭＳ Ｐゴシック"/>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</si>
  <si>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参加人数</t>
  </si>
  <si>
    <t>エントリー数</t>
  </si>
  <si>
    <t>4×100mR</t>
  </si>
  <si>
    <r>
      <rPr>
        <sz val="6"/>
        <rFont val="ＭＳ ゴシック"/>
        <charset val="128"/>
      </rPr>
      <t xml:space="preserve">低4×100mR
</t>
    </r>
    <r>
      <rPr>
        <b/>
        <sz val="6"/>
        <rFont val="ＭＳ ゴシック"/>
        <charset val="128"/>
      </rPr>
      <t>※中のみ</t>
    </r>
  </si>
  <si>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</si>
  <si>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</si>
  <si>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</si>
  <si>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</si>
  <si>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</si>
  <si>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</si>
  <si>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</si>
  <si>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</si>
  <si>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</si>
  <si>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</si>
  <si>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</si>
  <si>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</si>
  <si>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</si>
  <si>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</si>
  <si>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</si>
  <si>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</si>
  <si>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</si>
  <si>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</si>
  <si>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</si>
  <si>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</si>
  <si>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</si>
  <si>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①
ｶﾃｺﾞﾘｰ</t>
  </si>
  <si>
    <t>②地区</t>
  </si>
  <si>
    <t>団体
コード</t>
  </si>
  <si>
    <t>④申込み責任者</t>
  </si>
  <si>
    <r>
      <rPr>
        <sz val="9"/>
        <rFont val="ＭＳ ゴシック"/>
        <charset val="128"/>
      </rPr>
      <t xml:space="preserve">⑤緊急連絡先
</t>
    </r>
    <r>
      <rPr>
        <b/>
        <sz val="9"/>
        <rFont val="ＭＳ ゴシック"/>
        <charset val="128"/>
      </rPr>
      <t>(携帯)</t>
    </r>
  </si>
  <si>
    <t>申込み方法</t>
  </si>
  <si>
    <t>申込料</t>
  </si>
  <si>
    <t>合計</t>
  </si>
  <si>
    <t>,</t>
  </si>
  <si>
    <t>男</t>
  </si>
  <si>
    <t>女</t>
  </si>
  <si>
    <t>No</t>
  </si>
  <si>
    <t>登録
ﾅﾝﾊﾞｰ</t>
  </si>
  <si>
    <t>姓</t>
  </si>
  <si>
    <t>名</t>
  </si>
  <si>
    <t>ﾌﾘｾｲ</t>
  </si>
  <si>
    <t>ﾌﾘﾒｲ</t>
  </si>
  <si>
    <t>学
年</t>
  </si>
  <si>
    <t>性
別</t>
  </si>
  <si>
    <t>種目１</t>
  </si>
  <si>
    <t>※組分けの参考にしますので練習記録でもかまいません。</t>
  </si>
  <si>
    <t>種目２</t>
  </si>
  <si>
    <t>低4×100mR</t>
  </si>
  <si>
    <t>クラス</t>
  </si>
  <si>
    <t>種目名</t>
  </si>
  <si>
    <t>参考記録</t>
  </si>
  <si>
    <t>年月日</t>
  </si>
  <si>
    <t>場所</t>
  </si>
  <si>
    <t>走順(2-1-1-2)</t>
  </si>
  <si>
    <t>〇</t>
  </si>
  <si>
    <t>A</t>
  </si>
  <si>
    <t>B</t>
  </si>
  <si>
    <t>C</t>
  </si>
  <si>
    <t>例</t>
  </si>
  <si>
    <t>B1234</t>
  </si>
  <si>
    <t>桐生</t>
  </si>
  <si>
    <t>祥秀</t>
  </si>
  <si>
    <t>ｷﾘｭｳ</t>
  </si>
  <si>
    <t>ﾖｼﾋﾃﾞ</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</si>
  <si>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</si>
  <si>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</si>
  <si>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</si>
  <si>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</si>
  <si>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</si>
  <si>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</si>
  <si>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</si>
  <si>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</si>
  <si>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</si>
  <si>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</si>
  <si>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</si>
  <si>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</si>
  <si>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</si>
  <si>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</si>
  <si>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</si>
  <si>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</si>
  <si>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</si>
  <si>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</si>
  <si>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</si>
  <si>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</si>
  <si>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</si>
  <si>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</si>
  <si>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</si>
  <si>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</si>
  <si>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</si>
  <si>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</si>
  <si>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</si>
  <si>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</si>
  <si>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</si>
  <si>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一</t>
  </si>
  <si>
    <t>高</t>
  </si>
  <si>
    <t>中</t>
  </si>
  <si>
    <t>小</t>
  </si>
  <si>
    <t>出場数</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</si>
  <si>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</si>
  <si>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</si>
  <si>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</si>
  <si>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</si>
  <si>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</si>
  <si>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</si>
  <si>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</si>
  <si>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</si>
  <si>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</si>
  <si>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</si>
  <si>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</si>
  <si>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</si>
  <si>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</si>
  <si>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</si>
  <si>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</si>
  <si>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</si>
  <si>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</si>
  <si>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</si>
  <si>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</si>
  <si>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</si>
  <si>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一般高校男子</t>
  </si>
  <si>
    <t>高校男子</t>
  </si>
  <si>
    <t>中学男子1</t>
  </si>
  <si>
    <t>中学男子2</t>
  </si>
  <si>
    <t>中学男子3</t>
  </si>
  <si>
    <t>中学確認表</t>
  </si>
  <si>
    <t>小学男子1</t>
  </si>
  <si>
    <t>小学男子2</t>
  </si>
  <si>
    <t>小学男子3</t>
  </si>
  <si>
    <t>小学男子4</t>
  </si>
  <si>
    <t>小学男子5</t>
  </si>
  <si>
    <t>小学男子6</t>
  </si>
  <si>
    <t>小学確認表</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</si>
  <si>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</si>
  <si>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</si>
  <si>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</si>
  <si>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</si>
  <si>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</si>
  <si>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</si>
  <si>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</si>
  <si>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</si>
  <si>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</si>
  <si>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</si>
  <si>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</si>
  <si>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</si>
  <si>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</si>
  <si>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</si>
  <si>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</si>
  <si>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</si>
  <si>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</si>
  <si>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</si>
  <si>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</si>
  <si>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</si>
  <si>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</si>
  <si>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</si>
  <si>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</si>
  <si>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</si>
  <si>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</si>
  <si>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</si>
  <si>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</si>
  <si>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</si>
  <si>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</si>
  <si>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</si>
  <si>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</si>
  <si>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</si>
  <si>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</si>
  <si>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</si>
  <si>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</si>
  <si>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</si>
  <si>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1年100m</t>
  </si>
  <si>
    <t>2年100m</t>
  </si>
  <si>
    <t>3年100m</t>
  </si>
  <si>
    <t>4年100m</t>
  </si>
  <si>
    <t>5年100m</t>
  </si>
  <si>
    <t>6年100m</t>
  </si>
  <si>
    <t>一般</t>
  </si>
  <si>
    <t>久留米自衛隊</t>
  </si>
  <si>
    <t>高校</t>
  </si>
  <si>
    <t>朝羽･朝倉光陽高</t>
  </si>
  <si>
    <t>中学</t>
  </si>
  <si>
    <t>十文字中</t>
  </si>
  <si>
    <t>小学</t>
  </si>
  <si>
    <t>筑豊AC</t>
  </si>
  <si>
    <t>鞍手高</t>
  </si>
  <si>
    <t>後藤寺中</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</si>
  <si>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</si>
  <si>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</si>
  <si>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</si>
  <si>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</si>
  <si>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</si>
  <si>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</si>
  <si>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</si>
  <si>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</si>
  <si>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</si>
  <si>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</si>
  <si>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</si>
  <si>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</si>
  <si>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</si>
  <si>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</si>
  <si>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</si>
  <si>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5000m</t>
  </si>
  <si>
    <t>走幅跳</t>
  </si>
  <si>
    <t>800m</t>
  </si>
  <si>
    <t>3000m</t>
  </si>
  <si>
    <t>久留米高専</t>
  </si>
  <si>
    <t>朝倉東高</t>
  </si>
  <si>
    <t>南陵中</t>
  </si>
  <si>
    <t>直鞍ｸﾗﾌﾞ</t>
  </si>
  <si>
    <t>直方高</t>
  </si>
  <si>
    <t>田川中</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</si>
  <si>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</si>
  <si>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</si>
  <si>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</si>
  <si>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</si>
  <si>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</si>
  <si>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</si>
  <si>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</si>
  <si>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</si>
  <si>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</si>
  <si>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</si>
  <si>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</si>
  <si>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</si>
  <si>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</si>
  <si>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400m</t>
  </si>
  <si>
    <t>走高跳</t>
  </si>
  <si>
    <t>1年800m</t>
  </si>
  <si>
    <t>筑邦銀行</t>
  </si>
  <si>
    <t>朝倉高</t>
  </si>
  <si>
    <t>秋月中</t>
  </si>
  <si>
    <t>ﾄﾖﾀ自動車九州</t>
  </si>
  <si>
    <t>筑豊高</t>
  </si>
  <si>
    <t>田川鎮西中</t>
  </si>
  <si>
    <t>柴田ｱｽﾘｰﾄｸ</t>
  </si>
  <si>
    <t>九電工</t>
  </si>
  <si>
    <t>福大若葉高</t>
  </si>
  <si>
    <t>城西中</t>
  </si>
  <si>
    <t>ﾋﾋﾞｷｽﾊﾟｲｽ</t>
  </si>
  <si>
    <t>小倉南高</t>
  </si>
  <si>
    <t>風師中</t>
  </si>
  <si>
    <t>曽根小</t>
  </si>
  <si>
    <t>春日西中</t>
  </si>
  <si>
    <t>中京中</t>
  </si>
  <si>
    <t>行橋JAC</t>
  </si>
  <si>
    <t>筑前</t>
  </si>
  <si>
    <t>砲丸投</t>
  </si>
  <si>
    <t>1500m</t>
  </si>
  <si>
    <t>大川市役所</t>
  </si>
  <si>
    <t>明善高</t>
  </si>
  <si>
    <t>朝倉･甘木中</t>
  </si>
  <si>
    <t>筑豊指導者ｸﾗﾌﾞ</t>
  </si>
  <si>
    <t>鞍手竜徳高</t>
  </si>
  <si>
    <t>伊田中</t>
  </si>
  <si>
    <t>田川RC</t>
  </si>
  <si>
    <t>西鉄</t>
  </si>
  <si>
    <t>福岡女学院高</t>
  </si>
  <si>
    <t>東光中</t>
  </si>
  <si>
    <t>北九陸友会</t>
  </si>
  <si>
    <t>小倉商高</t>
  </si>
  <si>
    <t>戸ノ上中</t>
  </si>
  <si>
    <t>浅川小</t>
  </si>
  <si>
    <t>春日南中</t>
  </si>
  <si>
    <t>泉中</t>
  </si>
  <si>
    <t>みやこJAC</t>
  </si>
  <si>
    <t>京築</t>
  </si>
  <si>
    <t>3000mSC</t>
  </si>
  <si>
    <t xml:space="preserve">円盤投 </t>
  </si>
  <si>
    <t>1年1500m</t>
  </si>
  <si>
    <t>低80mH</t>
  </si>
  <si>
    <t>100mH</t>
  </si>
  <si>
    <t>南部指導者ｸ</t>
  </si>
  <si>
    <t>久留米高</t>
  </si>
  <si>
    <t>東峰中</t>
  </si>
  <si>
    <t>ﾄﾖﾀ九州RC</t>
  </si>
  <si>
    <t>嘉穂高</t>
  </si>
  <si>
    <t>金川中</t>
  </si>
  <si>
    <t>ﾁｰﾑ100福岡</t>
  </si>
  <si>
    <t>福岡雙葉高</t>
  </si>
  <si>
    <t>博多中</t>
  </si>
  <si>
    <t>ﾊﾟﾅｿﾆｯｸ電工</t>
  </si>
  <si>
    <t>小倉高</t>
  </si>
  <si>
    <t>柳西中</t>
  </si>
  <si>
    <t>光貞小</t>
  </si>
  <si>
    <t>春日北中</t>
  </si>
  <si>
    <t>仲津中</t>
  </si>
  <si>
    <t>椎田少年陸ｸ</t>
  </si>
  <si>
    <t>円盤投</t>
  </si>
  <si>
    <t>三井水道企業団</t>
  </si>
  <si>
    <t>久留米筑水高</t>
  </si>
  <si>
    <t>杷木中</t>
  </si>
  <si>
    <t>西田川高教</t>
  </si>
  <si>
    <t>嘉穂東高</t>
  </si>
  <si>
    <t>田川中央中</t>
  </si>
  <si>
    <t>福岡県警</t>
  </si>
  <si>
    <t>精華女子高</t>
  </si>
  <si>
    <t>東住吉中</t>
  </si>
  <si>
    <t>L.A.C.</t>
  </si>
  <si>
    <t>小倉工高</t>
  </si>
  <si>
    <t>緑丘中</t>
  </si>
  <si>
    <t>槻田小</t>
  </si>
  <si>
    <t>春日野中</t>
  </si>
  <si>
    <t>八屋中</t>
  </si>
  <si>
    <t>久保陸上ｸﾗﾌﾞ</t>
  </si>
  <si>
    <t>低100mH</t>
  </si>
  <si>
    <t>110mH</t>
  </si>
  <si>
    <t>有明高専</t>
  </si>
  <si>
    <t>南筑高</t>
  </si>
  <si>
    <t>比良松中</t>
  </si>
  <si>
    <t>ｱﾗｷｽﾎﾟｰﾂ</t>
  </si>
  <si>
    <t>嘉穂総合高</t>
  </si>
  <si>
    <t>香春思永館中</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</si>
  <si>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</si>
  <si>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</si>
  <si>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</si>
  <si>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</si>
  <si>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</si>
  <si>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</si>
  <si>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</si>
  <si>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</si>
  <si>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</si>
  <si>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</si>
  <si>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</si>
  <si>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</si>
  <si>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</si>
  <si>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</si>
  <si>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</si>
  <si>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赤中</t>
  </si>
  <si>
    <t>福岡市役所</t>
  </si>
  <si>
    <t>東福岡高</t>
  </si>
  <si>
    <t>舞鶴中</t>
  </si>
  <si>
    <t>高校北部指ｸ</t>
  </si>
  <si>
    <t>北九州高</t>
  </si>
  <si>
    <t>松ヶ江中</t>
  </si>
  <si>
    <t>八枝小</t>
  </si>
  <si>
    <t>大野中</t>
  </si>
  <si>
    <t>苅田中</t>
  </si>
  <si>
    <t>ｼﾞｬﾍﾞﾘｯｸｽﾛｰ</t>
  </si>
  <si>
    <t>広川町陸協</t>
  </si>
  <si>
    <t>三井高</t>
  </si>
  <si>
    <t>夜須中</t>
  </si>
  <si>
    <t>筑豊陸上ｸ</t>
  </si>
  <si>
    <t>東鷹高</t>
  </si>
  <si>
    <t>大任中</t>
  </si>
  <si>
    <t>ｿﾆｯｸ福岡RC</t>
  </si>
  <si>
    <t>博多高</t>
  </si>
  <si>
    <t>高宮中</t>
  </si>
  <si>
    <t>小倉自衛隊</t>
  </si>
  <si>
    <t>小倉東高</t>
  </si>
  <si>
    <t>敬愛中</t>
  </si>
  <si>
    <t>上津役小</t>
  </si>
  <si>
    <t>大利中</t>
  </si>
  <si>
    <t>新津中</t>
  </si>
  <si>
    <t>小学年</t>
  </si>
  <si>
    <t>中学年</t>
  </si>
  <si>
    <t>高校年</t>
  </si>
  <si>
    <t>一般年</t>
  </si>
  <si>
    <t>三段跳</t>
  </si>
  <si>
    <t>小郡市陸協</t>
  </si>
  <si>
    <t>小郡高</t>
  </si>
  <si>
    <t>久･城南中</t>
  </si>
  <si>
    <t>田川科技高</t>
  </si>
  <si>
    <t>添田中</t>
  </si>
  <si>
    <t>ＳＤ</t>
  </si>
  <si>
    <t>博多女子高</t>
  </si>
  <si>
    <t>三宅中</t>
  </si>
  <si>
    <t>JR九州</t>
  </si>
  <si>
    <t>戸畑高</t>
  </si>
  <si>
    <t>足立中</t>
  </si>
  <si>
    <t>戸畑CSC</t>
  </si>
  <si>
    <t>平野中</t>
  </si>
  <si>
    <t>豊津中</t>
  </si>
  <si>
    <t>大牟田市陸協</t>
  </si>
  <si>
    <t>三井中央高</t>
  </si>
  <si>
    <t>江南中</t>
  </si>
  <si>
    <t>西田川高</t>
  </si>
  <si>
    <t>川崎中</t>
  </si>
  <si>
    <t>室見川RC</t>
  </si>
  <si>
    <t>福岡第一高</t>
  </si>
  <si>
    <t>警固中</t>
  </si>
  <si>
    <t>新日鐵</t>
  </si>
  <si>
    <t>戸畑工高</t>
  </si>
  <si>
    <t>霧丘中</t>
  </si>
  <si>
    <t>曽根RC</t>
  </si>
  <si>
    <t>御陵中</t>
  </si>
  <si>
    <t>犀川中</t>
  </si>
  <si>
    <t>ソニック福岡RC</t>
  </si>
  <si>
    <t>浮羽究真館高</t>
  </si>
  <si>
    <t>櫛原中</t>
  </si>
  <si>
    <t>田川高</t>
  </si>
  <si>
    <t>糸田中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</si>
  <si>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</si>
  <si>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</si>
  <si>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</si>
  <si>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</si>
  <si>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</si>
  <si>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</si>
  <si>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</si>
  <si>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</si>
  <si>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</si>
  <si>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</si>
  <si>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</si>
  <si>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</si>
  <si>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</si>
  <si>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金田中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</si>
  <si>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</si>
  <si>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</si>
  <si>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</si>
  <si>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</si>
  <si>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</si>
  <si>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</si>
  <si>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</si>
  <si>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</si>
  <si>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</si>
  <si>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</si>
  <si>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</si>
  <si>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</si>
  <si>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</si>
  <si>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方城中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</si>
  <si>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</si>
  <si>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</si>
  <si>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</si>
  <si>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</si>
  <si>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</si>
  <si>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</si>
  <si>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</si>
  <si>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</si>
  <si>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</si>
  <si>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</si>
  <si>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</si>
  <si>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</si>
  <si>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</si>
  <si>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赤池中</t>
  </si>
  <si>
    <t>西南学院TC</t>
  </si>
  <si>
    <t>中村学園三陽高</t>
  </si>
  <si>
    <t>姪浜中</t>
  </si>
  <si>
    <t>三菱化学AC</t>
  </si>
  <si>
    <t>若松商高</t>
  </si>
  <si>
    <t>思永中</t>
  </si>
  <si>
    <t>天拝中</t>
  </si>
  <si>
    <t>角田中</t>
  </si>
  <si>
    <t>三潴高</t>
  </si>
  <si>
    <t>明星中</t>
  </si>
  <si>
    <t>日新館高</t>
  </si>
  <si>
    <t>直方第一中</t>
  </si>
  <si>
    <t>マリンポリス</t>
  </si>
  <si>
    <t>福工大城東高</t>
  </si>
  <si>
    <t>玄洋中</t>
  </si>
  <si>
    <t>安川電機</t>
  </si>
  <si>
    <t>八幡高</t>
  </si>
  <si>
    <t>篠崎中</t>
  </si>
  <si>
    <t>穴生RC</t>
  </si>
  <si>
    <t>筑紫野南中</t>
  </si>
  <si>
    <t>伊良原中</t>
  </si>
  <si>
    <t>福島高</t>
  </si>
  <si>
    <t>宮ノ陣中</t>
  </si>
  <si>
    <t>福智高</t>
  </si>
  <si>
    <t>直方第二中</t>
  </si>
  <si>
    <t>魁心ｱｽﾘｰﾄｸﾗﾌﾞ</t>
  </si>
  <si>
    <t>立花高</t>
  </si>
  <si>
    <t>能古中</t>
  </si>
  <si>
    <t>北九州ＲｉＣ</t>
  </si>
  <si>
    <t>八幡中央高</t>
  </si>
  <si>
    <t>板櫃中</t>
  </si>
  <si>
    <t>北九州RiC</t>
  </si>
  <si>
    <t>学業院中</t>
  </si>
  <si>
    <t>育徳館中</t>
  </si>
  <si>
    <t>八女農高</t>
  </si>
  <si>
    <t>荒木中</t>
  </si>
  <si>
    <t>直方第三中</t>
  </si>
  <si>
    <t>九州電力</t>
  </si>
  <si>
    <t>福岡舞鶴高</t>
  </si>
  <si>
    <t>香椎第一中</t>
  </si>
  <si>
    <t>北九州URC</t>
  </si>
  <si>
    <t>八幡工高</t>
  </si>
  <si>
    <t>附属小倉中</t>
  </si>
  <si>
    <t>本城陸上ｸ</t>
  </si>
  <si>
    <t>太宰府中</t>
  </si>
  <si>
    <t>勝山中</t>
  </si>
  <si>
    <t>リレー１</t>
  </si>
  <si>
    <t>八女高</t>
  </si>
  <si>
    <t>筑邦西中</t>
  </si>
  <si>
    <t>植木中</t>
  </si>
  <si>
    <t>つつみ教室</t>
  </si>
  <si>
    <t>九産大九州高</t>
  </si>
  <si>
    <t>多々良中</t>
  </si>
  <si>
    <t>北九州高専</t>
  </si>
  <si>
    <t>八幡南高</t>
  </si>
  <si>
    <t>南小倉中</t>
  </si>
  <si>
    <t>八児陸上ｸ</t>
  </si>
  <si>
    <t>太宰府東中</t>
  </si>
  <si>
    <t>合岩中</t>
  </si>
  <si>
    <t>小学男子</t>
  </si>
  <si>
    <t>中学女子</t>
  </si>
  <si>
    <t>小学女子</t>
  </si>
  <si>
    <t>八女工高</t>
  </si>
  <si>
    <t>屏水中</t>
  </si>
  <si>
    <t>宮若東中</t>
  </si>
  <si>
    <t>ｅＡ福岡</t>
  </si>
  <si>
    <t>上智福岡高</t>
  </si>
  <si>
    <t>住吉中</t>
  </si>
  <si>
    <t>福岡陸協</t>
  </si>
  <si>
    <t>北筑高</t>
  </si>
  <si>
    <t>西南女学院中</t>
  </si>
  <si>
    <t>白野江RC</t>
  </si>
  <si>
    <t>太宰府西中</t>
  </si>
  <si>
    <t>上毛中</t>
  </si>
  <si>
    <t>黒木高</t>
  </si>
  <si>
    <t>青陵中</t>
  </si>
  <si>
    <t>小竹中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</si>
  <si>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</si>
  <si>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</si>
  <si>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</si>
  <si>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</si>
  <si>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</si>
  <si>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</si>
  <si>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</si>
  <si>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</si>
  <si>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</si>
  <si>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</si>
  <si>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</si>
  <si>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</si>
  <si>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</si>
  <si>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</si>
  <si>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</si>
  <si>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</si>
  <si>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鞍手中</t>
  </si>
  <si>
    <t>福岡大</t>
  </si>
  <si>
    <t>福岡海星女子高</t>
  </si>
  <si>
    <t>高取中</t>
  </si>
  <si>
    <t>三菱化学黒崎</t>
  </si>
  <si>
    <t>折尾高</t>
  </si>
  <si>
    <t>日新館中</t>
  </si>
  <si>
    <t>明治学園ｸﾗﾌﾞ</t>
  </si>
  <si>
    <t>那珂川南中</t>
  </si>
  <si>
    <t>中学なし</t>
  </si>
  <si>
    <t>山門高</t>
  </si>
  <si>
    <t>宝城中</t>
  </si>
  <si>
    <t>宮若西中</t>
  </si>
  <si>
    <t>福津市陸協</t>
  </si>
  <si>
    <t>修猷館高</t>
  </si>
  <si>
    <t>友泉中</t>
  </si>
  <si>
    <t>玄海TC</t>
  </si>
  <si>
    <t>中間高</t>
  </si>
  <si>
    <t>企救中</t>
  </si>
  <si>
    <t>北九州S.C.ACE</t>
  </si>
  <si>
    <t>前原中</t>
  </si>
  <si>
    <t>三池高</t>
  </si>
  <si>
    <t>大原中</t>
  </si>
  <si>
    <t>中間中</t>
  </si>
  <si>
    <t>宗像市陸協</t>
  </si>
  <si>
    <t>福岡高</t>
  </si>
  <si>
    <t>筑紫丘中</t>
  </si>
  <si>
    <t>弥生産業</t>
  </si>
  <si>
    <t>遠賀高</t>
  </si>
  <si>
    <t>城南中</t>
  </si>
  <si>
    <t>尾倉ｸﾗﾌﾞ</t>
  </si>
  <si>
    <t>前原西中</t>
  </si>
  <si>
    <t>三池工高</t>
  </si>
  <si>
    <t>立石中</t>
  </si>
  <si>
    <t>中間北中</t>
  </si>
  <si>
    <t>糟屋陸協</t>
  </si>
  <si>
    <t>筑紫丘高</t>
  </si>
  <si>
    <t>三筑中</t>
  </si>
  <si>
    <t>本城陸上ｸﾗﾌﾞ</t>
  </si>
  <si>
    <t>門司高</t>
  </si>
  <si>
    <t>曽根中</t>
  </si>
  <si>
    <t>木屋瀬RC</t>
  </si>
  <si>
    <t>前原東中</t>
  </si>
  <si>
    <t>高校県外</t>
  </si>
  <si>
    <t>一般県外</t>
  </si>
  <si>
    <t>ありあけ新世高</t>
  </si>
  <si>
    <t>小郡中</t>
  </si>
  <si>
    <t>中間東中</t>
  </si>
  <si>
    <t>筑紫AC</t>
  </si>
  <si>
    <t>福岡工高</t>
  </si>
  <si>
    <t>那珂中</t>
  </si>
  <si>
    <t>九州共立大ｸﾗﾌﾞ</t>
  </si>
  <si>
    <t>敬愛高</t>
  </si>
  <si>
    <t>菅生中</t>
  </si>
  <si>
    <t>二丈中</t>
  </si>
  <si>
    <t>個人</t>
  </si>
  <si>
    <t>大牟田北高</t>
  </si>
  <si>
    <t>三国中</t>
  </si>
  <si>
    <t>中間南中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</si>
  <si>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</si>
  <si>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</si>
  <si>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</si>
  <si>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</si>
  <si>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</si>
  <si>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</si>
  <si>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</si>
  <si>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</si>
  <si>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</si>
  <si>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</si>
  <si>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</si>
  <si>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</si>
  <si>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</si>
  <si>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水巻中</t>
  </si>
  <si>
    <t>九州産業大</t>
  </si>
  <si>
    <t>福岡講倫館高</t>
  </si>
  <si>
    <t>金武中</t>
  </si>
  <si>
    <t>B&amp;Kｱｽﾘｰﾄｸﾗﾌﾞ</t>
  </si>
  <si>
    <t>豊国学園高</t>
  </si>
  <si>
    <t>東谷中</t>
  </si>
  <si>
    <t>志摩中</t>
  </si>
  <si>
    <t>久留米学園高</t>
  </si>
  <si>
    <t>大刀洗中</t>
  </si>
  <si>
    <t>水巻南中</t>
  </si>
  <si>
    <t>九州情報大</t>
  </si>
  <si>
    <t>香椎高</t>
  </si>
  <si>
    <t>吉塚中</t>
  </si>
  <si>
    <t>北九州高専AC</t>
  </si>
  <si>
    <t>西南女学院高</t>
  </si>
  <si>
    <t>守恒中</t>
  </si>
  <si>
    <t>宇美中</t>
  </si>
  <si>
    <t>混成</t>
  </si>
  <si>
    <t>祐誠高</t>
  </si>
  <si>
    <t>浮羽中</t>
  </si>
  <si>
    <t>芦屋中</t>
  </si>
  <si>
    <t>西南学院大</t>
  </si>
  <si>
    <t>香椎工高</t>
  </si>
  <si>
    <t>福岡城南中</t>
  </si>
  <si>
    <t>博運社</t>
  </si>
  <si>
    <t>真颯館高</t>
  </si>
  <si>
    <t>志徳中</t>
  </si>
  <si>
    <t>宇美東中</t>
  </si>
  <si>
    <t>久留米信愛女高</t>
  </si>
  <si>
    <t>吉井中</t>
  </si>
  <si>
    <t>遠賀中</t>
  </si>
  <si>
    <t>福岡教育大</t>
  </si>
  <si>
    <t>城南高</t>
  </si>
  <si>
    <t>元岡中</t>
  </si>
  <si>
    <t>北実会</t>
  </si>
  <si>
    <t>東筑紫学園高</t>
  </si>
  <si>
    <t>沼中</t>
  </si>
  <si>
    <t>宇美南中</t>
  </si>
  <si>
    <t>リレー</t>
  </si>
  <si>
    <t>八女学院高</t>
  </si>
  <si>
    <t>田主丸中</t>
  </si>
  <si>
    <t>遠賀南中</t>
  </si>
  <si>
    <t>福岡工大</t>
  </si>
  <si>
    <t>筑前高</t>
  </si>
  <si>
    <t>北崎中</t>
  </si>
  <si>
    <t>ERUNNERS</t>
  </si>
  <si>
    <t>慶成高</t>
  </si>
  <si>
    <t>横代中</t>
  </si>
  <si>
    <t>志免中</t>
  </si>
  <si>
    <t>西日本短大附高</t>
  </si>
  <si>
    <t>大川中</t>
  </si>
  <si>
    <t>岡垣中</t>
  </si>
  <si>
    <t>柏陵高</t>
  </si>
  <si>
    <t>平尾中</t>
  </si>
  <si>
    <t>SMS-AC</t>
  </si>
  <si>
    <t>美萩野女子高</t>
  </si>
  <si>
    <t>湯川中</t>
  </si>
  <si>
    <t>志免東中</t>
  </si>
  <si>
    <t>柳川高</t>
  </si>
  <si>
    <t>昭代中</t>
  </si>
  <si>
    <t>岡垣東中</t>
  </si>
  <si>
    <t>玄洋高</t>
  </si>
  <si>
    <t>玄界中</t>
  </si>
  <si>
    <t>日産九州</t>
  </si>
  <si>
    <t>常磐高</t>
  </si>
  <si>
    <t>南曽根中</t>
  </si>
  <si>
    <t>須恵中</t>
  </si>
  <si>
    <t>杉森女子高</t>
  </si>
  <si>
    <t>大川東中</t>
  </si>
  <si>
    <t>飯塚第一中</t>
  </si>
  <si>
    <t>香住丘高</t>
  </si>
  <si>
    <t>梅林中</t>
  </si>
  <si>
    <t>ｴﾚｶﾞﾝﾄ</t>
  </si>
  <si>
    <t>高稜高</t>
  </si>
  <si>
    <t>広徳中</t>
  </si>
  <si>
    <t>須恵東中</t>
  </si>
  <si>
    <t>明光学園高</t>
  </si>
  <si>
    <t>大川南中</t>
  </si>
  <si>
    <t>飯塚第二中</t>
  </si>
  <si>
    <t>早良高</t>
  </si>
  <si>
    <t>長尾中</t>
  </si>
  <si>
    <t>脚膝倶楽部</t>
  </si>
  <si>
    <t>九州国際大付高</t>
  </si>
  <si>
    <t>吉田中</t>
  </si>
  <si>
    <t>粕屋中</t>
  </si>
  <si>
    <t>大牟田高</t>
  </si>
  <si>
    <t>三潴中</t>
  </si>
  <si>
    <t>嘉穂附属中</t>
  </si>
  <si>
    <t>福翔高</t>
  </si>
  <si>
    <t>小呂中</t>
  </si>
  <si>
    <t>小倉ＳＡＴ</t>
  </si>
  <si>
    <t>折尾愛真高</t>
  </si>
  <si>
    <t>田原中</t>
  </si>
  <si>
    <t>粕屋東中</t>
  </si>
  <si>
    <t>誠修高</t>
  </si>
  <si>
    <t>城島中</t>
  </si>
  <si>
    <t>二瀬中</t>
  </si>
  <si>
    <t>博多工高</t>
  </si>
  <si>
    <t>志賀中</t>
  </si>
  <si>
    <t>九州歯科大</t>
  </si>
  <si>
    <t>星琳高</t>
  </si>
  <si>
    <t>飛幡中</t>
  </si>
  <si>
    <t>篠栗中</t>
  </si>
  <si>
    <t>大木中</t>
  </si>
  <si>
    <t>幸袋中</t>
  </si>
  <si>
    <t>福岡西陵高</t>
  </si>
  <si>
    <t>香椎第二中</t>
  </si>
  <si>
    <t>九州国際大</t>
  </si>
  <si>
    <t>自由ケ丘高</t>
  </si>
  <si>
    <t>高生中</t>
  </si>
  <si>
    <t>篠栗北中</t>
  </si>
  <si>
    <t>福島中</t>
  </si>
  <si>
    <t>飯塚鎮西中</t>
  </si>
  <si>
    <t>福岡女子高</t>
  </si>
  <si>
    <t>曰佐中</t>
  </si>
  <si>
    <t>北九州市立大</t>
  </si>
  <si>
    <t>明治学園高</t>
  </si>
  <si>
    <t>中原中</t>
  </si>
  <si>
    <t>久山中</t>
  </si>
  <si>
    <t>八女･南中</t>
  </si>
  <si>
    <t>嘉穂中</t>
  </si>
  <si>
    <t>博多青松高</t>
  </si>
  <si>
    <t>原中</t>
  </si>
  <si>
    <t>九州女子大</t>
  </si>
  <si>
    <t>希望が丘高</t>
  </si>
  <si>
    <t>大谷中</t>
  </si>
  <si>
    <t>新宮中</t>
  </si>
  <si>
    <t>八女･西中</t>
  </si>
  <si>
    <t>頴田中</t>
  </si>
  <si>
    <t>宗像高</t>
  </si>
  <si>
    <t>席田中</t>
  </si>
  <si>
    <t>産業医科大</t>
  </si>
  <si>
    <t>ｸﾗｰｸ記念国際高</t>
  </si>
  <si>
    <t>明治学園中</t>
  </si>
  <si>
    <t>古賀中</t>
  </si>
  <si>
    <t>見崎中</t>
  </si>
  <si>
    <t>庄内中</t>
  </si>
  <si>
    <t>光陵高</t>
  </si>
  <si>
    <t>壱岐中</t>
  </si>
  <si>
    <t>九州共立大</t>
  </si>
  <si>
    <t>青豊高</t>
  </si>
  <si>
    <t>向洋中</t>
  </si>
  <si>
    <t>古賀北中</t>
  </si>
  <si>
    <t>羽犬塚中</t>
  </si>
  <si>
    <t>稲築中</t>
  </si>
  <si>
    <t>水産高</t>
  </si>
  <si>
    <t>早良中</t>
  </si>
  <si>
    <t>九州工大</t>
  </si>
  <si>
    <t>築上西高</t>
  </si>
  <si>
    <t>若松中</t>
  </si>
  <si>
    <t>古賀東中</t>
  </si>
  <si>
    <t>筑後中</t>
  </si>
  <si>
    <t>稲築東中</t>
  </si>
  <si>
    <t>玄海高</t>
  </si>
  <si>
    <t>多々良中央中</t>
  </si>
  <si>
    <t>九州大</t>
  </si>
  <si>
    <t>育徳館高</t>
  </si>
  <si>
    <t>石峯中</t>
  </si>
  <si>
    <t>城山中</t>
  </si>
  <si>
    <t>筑後北中</t>
  </si>
  <si>
    <t>碓井中</t>
  </si>
  <si>
    <t>新宮高</t>
  </si>
  <si>
    <t>原北中</t>
  </si>
  <si>
    <t>西南女学院大</t>
  </si>
  <si>
    <t>苅田工高</t>
  </si>
  <si>
    <t>洞北中</t>
  </si>
  <si>
    <t>宗像中央中</t>
  </si>
  <si>
    <t>黒木中</t>
  </si>
  <si>
    <t>筑穂中</t>
  </si>
  <si>
    <t>古賀竟成館高</t>
  </si>
  <si>
    <t>長丘中</t>
  </si>
  <si>
    <t>西日本工大</t>
  </si>
  <si>
    <t>京都高</t>
  </si>
  <si>
    <t>二島中</t>
  </si>
  <si>
    <t>日の里中</t>
  </si>
  <si>
    <t>矢部中</t>
  </si>
  <si>
    <t>桂川中</t>
  </si>
  <si>
    <t>玄界高</t>
  </si>
  <si>
    <t>西陵中</t>
  </si>
  <si>
    <t>東筑紫短大</t>
  </si>
  <si>
    <t>行橋高</t>
  </si>
  <si>
    <t>高須中</t>
  </si>
  <si>
    <t>自由ヶ丘中</t>
  </si>
  <si>
    <t>上陽中</t>
  </si>
  <si>
    <t>穂波東中</t>
  </si>
  <si>
    <t>九産大九産高</t>
  </si>
  <si>
    <t>福岡田隈中</t>
  </si>
  <si>
    <t>京築陸協</t>
  </si>
  <si>
    <t>槻田中</t>
  </si>
  <si>
    <t>河東中</t>
  </si>
  <si>
    <t>星野中</t>
  </si>
  <si>
    <t>穂波西中</t>
  </si>
  <si>
    <t>福岡常葉高</t>
  </si>
  <si>
    <t>和白丘中</t>
  </si>
  <si>
    <t>高見中</t>
  </si>
  <si>
    <t>福間中</t>
  </si>
  <si>
    <t>筑南中</t>
  </si>
  <si>
    <t>山田中</t>
  </si>
  <si>
    <t>筑紫台高</t>
  </si>
  <si>
    <t>内浜中</t>
  </si>
  <si>
    <t>空自築城</t>
  </si>
  <si>
    <t>大蔵中</t>
  </si>
  <si>
    <t>福間東中</t>
  </si>
  <si>
    <t>光友中</t>
  </si>
  <si>
    <t>筑陽学園高</t>
  </si>
  <si>
    <t>老司中</t>
  </si>
  <si>
    <t>UAC</t>
  </si>
  <si>
    <t>枝光台中</t>
  </si>
  <si>
    <t>津屋崎中</t>
  </si>
  <si>
    <t>辺春中</t>
  </si>
  <si>
    <t>猪位金中</t>
  </si>
  <si>
    <t>東海大福岡高</t>
  </si>
  <si>
    <t>次郎丸中</t>
  </si>
  <si>
    <t>苅田消防本部</t>
  </si>
  <si>
    <t>中央中</t>
  </si>
  <si>
    <t>玄海中</t>
  </si>
  <si>
    <t>広川中</t>
  </si>
  <si>
    <t>弓削田中</t>
  </si>
  <si>
    <t>春日高</t>
  </si>
  <si>
    <t>香椎第三中</t>
  </si>
  <si>
    <t>尾倉中</t>
  </si>
  <si>
    <t>大島中</t>
  </si>
  <si>
    <t>柳城中</t>
  </si>
  <si>
    <t>筑紫中央高</t>
  </si>
  <si>
    <t>柏原中</t>
  </si>
  <si>
    <t>花尾中</t>
  </si>
  <si>
    <t>筑陽学園中</t>
  </si>
  <si>
    <t>大牟田中</t>
  </si>
  <si>
    <t>穂波AC</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</si>
  <si>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</si>
  <si>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</si>
  <si>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</si>
  <si>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</si>
  <si>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</si>
  <si>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</si>
  <si>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</si>
  <si>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</si>
  <si>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</si>
  <si>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</si>
  <si>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</si>
  <si>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</si>
  <si>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</si>
  <si>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</si>
  <si>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</si>
  <si>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</si>
  <si>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</si>
  <si>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</si>
  <si>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</si>
  <si>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</si>
  <si>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</si>
  <si>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</si>
  <si>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</si>
  <si>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</si>
  <si>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</si>
  <si>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</si>
  <si>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</si>
  <si>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</si>
  <si>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</si>
  <si>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</si>
  <si>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</si>
  <si>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</si>
  <si>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</si>
  <si>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</si>
  <si>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</si>
  <si>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</si>
  <si>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</si>
  <si>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</si>
  <si>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</si>
  <si>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</si>
  <si>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</si>
  <si>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</si>
  <si>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</si>
  <si>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</si>
  <si>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</si>
  <si>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</si>
  <si>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</si>
  <si>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</si>
  <si>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</si>
  <si>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</si>
  <si>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</si>
  <si>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</si>
  <si>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</si>
  <si>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</si>
  <si>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</si>
  <si>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</si>
  <si>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</si>
  <si>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</si>
  <si>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</si>
  <si>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</si>
  <si>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</si>
  <si>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</si>
  <si>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</si>
  <si>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</si>
  <si>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</si>
  <si>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</si>
  <si>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</si>
  <si>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</si>
  <si>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</si>
  <si>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</si>
  <si>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</si>
  <si>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</si>
  <si>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</si>
  <si>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</si>
  <si>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</si>
  <si>
    <t>令和6年度筑豊地区ジュニア陸上競技記録会</t>
    <rPh sb="0" eb="2">
      <t>レイワ</t>
    </rPh>
    <rPh sb="3" eb="5">
      <t>ネンド</t>
    </rPh>
    <rPh sb="5" eb="9">
      <t>チクホウチク</t>
    </rPh>
    <rPh sb="13" eb="17">
      <t>リクジョウキョウギ</t>
    </rPh>
    <rPh sb="17" eb="20">
      <t>キロクカイ</t>
    </rPh>
    <phoneticPr fontId="45"/>
  </si>
  <si>
    <t>2024/ 6/1,2開催</t>
    <phoneticPr fontId="45"/>
  </si>
  <si>
    <r>
      <t xml:space="preserve">③所属名
</t>
    </r>
    <r>
      <rPr>
        <sz val="6"/>
        <rFont val="ＭＳ ゴシック"/>
        <family val="3"/>
        <charset val="128"/>
      </rPr>
      <t>※JAAF登録済の略称（全角６文字以内）</t>
    </r>
    <rPh sb="10" eb="12">
      <t>トウロク</t>
    </rPh>
    <rPh sb="12" eb="13">
      <t>スミ</t>
    </rPh>
    <rPh sb="14" eb="16">
      <t>リャクショウ</t>
    </rPh>
    <rPh sb="17" eb="19">
      <t>ゼンカク</t>
    </rPh>
    <rPh sb="20" eb="24">
      <t>モジイナイ</t>
    </rPh>
    <phoneticPr fontId="45"/>
  </si>
  <si>
    <t>低学年50m</t>
    <rPh sb="0" eb="3">
      <t>テイガクネン</t>
    </rPh>
    <phoneticPr fontId="45"/>
  </si>
  <si>
    <t>制限</t>
    <phoneticPr fontId="45"/>
  </si>
  <si>
    <t>競技役員
※1名以上</t>
    <phoneticPr fontId="45"/>
  </si>
  <si>
    <t>○ 最初に①区分（小学、中学、高校）を選択し、②→⑤の順に入力してください。
○ 次に選手を入力し、学年、性別、クラス、種目等を入力して下さい。</t>
    <phoneticPr fontId="45"/>
  </si>
  <si>
    <r>
      <t>○</t>
    </r>
    <r>
      <rPr>
        <b/>
        <sz val="8.5"/>
        <rFont val="HG丸ｺﾞｼｯｸM-PRO"/>
        <family val="3"/>
        <charset val="128"/>
      </rPr>
      <t xml:space="preserve"> </t>
    </r>
    <r>
      <rPr>
        <b/>
        <sz val="8.5"/>
        <rFont val="ＭＳ Ｐゴシック"/>
        <family val="3"/>
        <charset val="128"/>
      </rPr>
      <t>男子をすべて入力したあとに、女子を入力してください。
○</t>
    </r>
    <r>
      <rPr>
        <b/>
        <sz val="8.5"/>
        <rFont val="HG丸ｺﾞｼｯｸM-PRO"/>
        <family val="3"/>
        <charset val="128"/>
      </rPr>
      <t xml:space="preserve"> </t>
    </r>
    <r>
      <rPr>
        <b/>
        <sz val="8.5"/>
        <rFont val="ＭＳ Ｐゴシック"/>
        <charset val="128"/>
      </rPr>
      <t>登録ナンバーや名前は、陸連登録データ通りにお願いします。間違えるとエントリーできない場合があります。
○</t>
    </r>
    <r>
      <rPr>
        <b/>
        <sz val="8.5"/>
        <rFont val="HG丸ｺﾞｼｯｸM-PRO"/>
        <family val="3"/>
        <charset val="128"/>
      </rPr>
      <t xml:space="preserve"> </t>
    </r>
    <r>
      <rPr>
        <b/>
        <sz val="8.5"/>
        <rFont val="ＭＳ Ｐゴシック"/>
        <charset val="128"/>
      </rPr>
      <t>氏名などに</t>
    </r>
    <r>
      <rPr>
        <b/>
        <sz val="8.5"/>
        <color rgb="FFFF0000"/>
        <rFont val="ＭＳ Ｐゴシック"/>
        <family val="3"/>
        <charset val="128"/>
      </rPr>
      <t>『全角・半角のスペース』</t>
    </r>
    <r>
      <rPr>
        <b/>
        <sz val="8.5"/>
        <rFont val="ＭＳ Ｐゴシック"/>
        <charset val="128"/>
      </rPr>
      <t>を入れないでください。
〇</t>
    </r>
    <r>
      <rPr>
        <b/>
        <sz val="8.5"/>
        <rFont val="HG丸ｺﾞｼｯｸM-PRO"/>
        <family val="3"/>
        <charset val="128"/>
      </rPr>
      <t xml:space="preserve"> </t>
    </r>
    <r>
      <rPr>
        <b/>
        <sz val="8.5"/>
        <rFont val="ＭＳ Ｐゴシック"/>
        <charset val="128"/>
      </rPr>
      <t>中学男子三段跳びは２・３年生を対象としますが、事故防止のため</t>
    </r>
    <r>
      <rPr>
        <b/>
        <sz val="8.5"/>
        <rFont val="HG丸ｺﾞｼｯｸM-PRO"/>
        <family val="3"/>
        <charset val="128"/>
      </rPr>
      <t>9</t>
    </r>
    <r>
      <rPr>
        <b/>
        <sz val="8.5"/>
        <rFont val="ＭＳ Ｐゴシック"/>
        <charset val="128"/>
      </rPr>
      <t>ｍ以上の記録が望める選手をエントリーしてください。
○</t>
    </r>
    <r>
      <rPr>
        <b/>
        <sz val="8.5"/>
        <rFont val="HG丸ｺﾞｼｯｸM-PRO"/>
        <family val="3"/>
        <charset val="128"/>
      </rPr>
      <t xml:space="preserve"> </t>
    </r>
    <r>
      <rPr>
        <b/>
        <sz val="8.5"/>
        <rFont val="ＭＳ Ｐゴシック"/>
        <charset val="128"/>
      </rPr>
      <t>参考記録はプログラム編成で参考としますのでできるだけ入力してください（追い風参考や同種目の練習時のタイムでも可）。
　　※トラック種目については</t>
    </r>
    <r>
      <rPr>
        <b/>
        <sz val="8.5"/>
        <rFont val="HG丸ｺﾞｼｯｸM-PRO"/>
        <family val="3"/>
        <charset val="128"/>
      </rPr>
      <t>1/100</t>
    </r>
    <r>
      <rPr>
        <b/>
        <sz val="8.5"/>
        <rFont val="ＭＳ Ｐゴシック"/>
        <charset val="128"/>
      </rPr>
      <t>秒を１の位とした整数、</t>
    </r>
    <r>
      <rPr>
        <b/>
        <sz val="8.5"/>
        <rFont val="HG丸ｺﾞｼｯｸM-PRO"/>
        <family val="3"/>
        <charset val="128"/>
      </rPr>
      <t>1cm</t>
    </r>
    <r>
      <rPr>
        <b/>
        <sz val="8.5"/>
        <rFont val="ＭＳ Ｐゴシック"/>
        <charset val="128"/>
      </rPr>
      <t>を１の位とした整数で入力し､　</t>
    </r>
    <r>
      <rPr>
        <b/>
        <sz val="8.5"/>
        <rFont val="HG丸ｺﾞｼｯｸM-PRO"/>
        <family val="3"/>
        <charset val="128"/>
      </rPr>
      <t>[.] [,]["]</t>
    </r>
    <r>
      <rPr>
        <b/>
        <sz val="8.5"/>
        <rFont val="ＭＳ Ｐゴシック"/>
        <charset val="128"/>
      </rPr>
      <t>等を使用しないで下さい。
○</t>
    </r>
    <r>
      <rPr>
        <b/>
        <sz val="8.5"/>
        <rFont val="HG丸ｺﾞｼｯｸM-PRO"/>
        <family val="3"/>
        <charset val="128"/>
      </rPr>
      <t xml:space="preserve"> </t>
    </r>
    <r>
      <rPr>
        <b/>
        <sz val="8.5"/>
        <rFont val="ＭＳ Ｐゴシック"/>
        <charset val="128"/>
      </rPr>
      <t>入力時に「</t>
    </r>
    <r>
      <rPr>
        <b/>
        <sz val="8.5"/>
        <color rgb="FFFF0000"/>
        <rFont val="ＭＳ Ｐゴシック"/>
        <family val="3"/>
        <charset val="128"/>
      </rPr>
      <t>移動</t>
    </r>
    <r>
      <rPr>
        <b/>
        <sz val="8.5"/>
        <rFont val="ＭＳ Ｐゴシック"/>
        <charset val="128"/>
      </rPr>
      <t>」、「</t>
    </r>
    <r>
      <rPr>
        <b/>
        <sz val="8.5"/>
        <color rgb="FFFF0000"/>
        <rFont val="ＭＳ Ｐゴシック"/>
        <family val="3"/>
        <charset val="128"/>
      </rPr>
      <t>切り取り</t>
    </r>
    <r>
      <rPr>
        <b/>
        <sz val="8.5"/>
        <rFont val="ＭＳ Ｐゴシック"/>
        <charset val="128"/>
      </rPr>
      <t>」は決してしないでください。正しくエントリーできません。
〇</t>
    </r>
    <r>
      <rPr>
        <b/>
        <sz val="8.5"/>
        <rFont val="HG丸ｺﾞｼｯｸM-PRO"/>
        <family val="3"/>
        <charset val="128"/>
      </rPr>
      <t xml:space="preserve"> </t>
    </r>
    <r>
      <rPr>
        <b/>
        <sz val="8.5"/>
        <color rgb="FFFF0000"/>
        <rFont val="ＭＳ Ｐゴシック"/>
        <family val="3"/>
        <charset val="128"/>
      </rPr>
      <t>同一チーム内で区分の異なる（中学と高校など）選手を申し込む場合は、その区分ごとにファイルを作成し申し込んでください。</t>
    </r>
    <r>
      <rPr>
        <b/>
        <sz val="8.5"/>
        <rFont val="ＭＳ Ｐゴシック"/>
        <charset val="128"/>
      </rPr>
      <t xml:space="preserve">
○</t>
    </r>
    <r>
      <rPr>
        <b/>
        <sz val="8.5"/>
        <rFont val="HG丸ｺﾞｼｯｸM-PRO"/>
        <family val="3"/>
        <charset val="128"/>
      </rPr>
      <t xml:space="preserve"> </t>
    </r>
    <r>
      <rPr>
        <b/>
        <sz val="8.5"/>
        <color rgb="FFFF0000"/>
        <rFont val="ＭＳ Ｐゴシック"/>
        <family val="3"/>
        <charset val="128"/>
      </rPr>
      <t>ファイル名の（〇〇）をチーム名に変更</t>
    </r>
    <r>
      <rPr>
        <b/>
        <sz val="8.5"/>
        <rFont val="ＭＳ Ｐゴシック"/>
        <charset val="128"/>
      </rPr>
      <t xml:space="preserve">し、全てを入力後下記あてに送って下さい。
</t>
    </r>
    <r>
      <rPr>
        <b/>
        <sz val="14"/>
        <rFont val="HG丸ｺﾞｼｯｸM-PRO"/>
        <charset val="128"/>
      </rPr>
      <t>申込み先　nakamura@asiziro.name  (筑豊陸協　中村久充)
　　〆切　５月２</t>
    </r>
    <r>
      <rPr>
        <b/>
        <sz val="14"/>
        <rFont val="HG丸ｺﾞｼｯｸM-PRO"/>
        <family val="3"/>
        <charset val="128"/>
      </rPr>
      <t>1</t>
    </r>
    <r>
      <rPr>
        <b/>
        <sz val="14"/>
        <rFont val="HG丸ｺﾞｼｯｸM-PRO"/>
        <charset val="128"/>
      </rPr>
      <t>日（火）19:00</t>
    </r>
    <phoneticPr fontId="45"/>
  </si>
  <si>
    <t>資格</t>
    <rPh sb="0" eb="2">
      <t>シカク</t>
    </rPh>
    <phoneticPr fontId="45"/>
  </si>
  <si>
    <t xml:space="preserve">※競技役員
　　　について
資格覧に審判資格の有無を入力してください。資格なしの方は当日役員不足時にお願いする場合があります。
</t>
    <rPh sb="1" eb="5">
      <t>キョウギヤクイン</t>
    </rPh>
    <rPh sb="14" eb="17">
      <t>シカクラン</t>
    </rPh>
    <rPh sb="18" eb="22">
      <t>シンパンシカク</t>
    </rPh>
    <rPh sb="23" eb="25">
      <t>ウム</t>
    </rPh>
    <rPh sb="26" eb="28">
      <t>ニュウリョク</t>
    </rPh>
    <rPh sb="35" eb="37">
      <t>シカク</t>
    </rPh>
    <rPh sb="40" eb="41">
      <t>カタ</t>
    </rPh>
    <rPh sb="42" eb="44">
      <t>トウジツ</t>
    </rPh>
    <rPh sb="44" eb="46">
      <t>ヤクイン</t>
    </rPh>
    <rPh sb="46" eb="48">
      <t>フソク</t>
    </rPh>
    <rPh sb="48" eb="49">
      <t>ジ</t>
    </rPh>
    <rPh sb="51" eb="52">
      <t>ネガ</t>
    </rPh>
    <rPh sb="55" eb="57">
      <t>バアイ</t>
    </rPh>
    <phoneticPr fontId="45"/>
  </si>
  <si>
    <t>←当日支払い</t>
    <rPh sb="1" eb="3">
      <t>トウジツ</t>
    </rPh>
    <rPh sb="3" eb="5">
      <t>シハラ</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</si>
</sst>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0;\-[$¥-411]#,##0"/>
    <numFmt numFmtId="177" formatCode="0_);[Red]\(0\)"/>
    <numFmt numFmtId="178" formatCode="yyyy/m/d;@"/>
  </numFmts>
  <fonts count="62" x14ac:knownFonts="1">
    <font>
      <sz val="11"/>
      <name val="ＭＳ Ｐゴシック"/>
      <charset val="128"/>
    </font>
    <font>
      <sz val="9"/>
      <name val="ＭＳ Ｐゴシック"/>
      <charset val="128"/>
    </font>
    <font>
      <sz val="9"/>
      <name val="ＭＳ 明朝"/>
      <charset val="128"/>
    </font>
    <font>
      <sz val="10"/>
      <color indexed="8"/>
      <name val="メイリオ"/>
      <charset val="128"/>
    </font>
    <font>
      <sz val="11"/>
      <color indexed="8"/>
      <name val="メイリオ"/>
      <charset val="128"/>
    </font>
    <font>
      <sz val="9"/>
      <color indexed="8"/>
      <name val="ＭＳ Ｐゴシック"/>
      <charset val="128"/>
    </font>
    <font>
      <sz val="11"/>
      <color theme="0"/>
      <name val="ＭＳ Ｐゴシック"/>
      <charset val="128"/>
    </font>
    <font>
      <b/>
      <sz val="11"/>
      <name val="ＭＳ Ｐゴシック"/>
      <charset val="128"/>
    </font>
    <font>
      <sz val="14"/>
      <name val="ＭＳ Ｐゴシック"/>
      <charset val="128"/>
    </font>
    <font>
      <b/>
      <sz val="16"/>
      <name val="ＭＳ Ｐゴシック"/>
      <charset val="128"/>
    </font>
    <font>
      <sz val="16"/>
      <name val="ＭＳ Ｐゴシック"/>
      <charset val="128"/>
    </font>
    <font>
      <b/>
      <sz val="10"/>
      <name val="ＭＳ Ｐゴシック"/>
      <charset val="128"/>
    </font>
    <font>
      <b/>
      <sz val="12"/>
      <name val="ＭＳ Ｐゴシック"/>
      <charset val="128"/>
    </font>
    <font>
      <sz val="10"/>
      <name val="メイリオ"/>
      <charset val="128"/>
    </font>
    <font>
      <sz val="10"/>
      <color theme="0"/>
      <name val="メイリオ"/>
      <charset val="128"/>
    </font>
    <font>
      <b/>
      <sz val="14"/>
      <name val="ＭＳ Ｐゴシック"/>
      <charset val="128"/>
    </font>
    <font>
      <sz val="8"/>
      <name val="メイリオ"/>
      <charset val="128"/>
    </font>
    <font>
      <sz val="9"/>
      <name val="メイリオ"/>
      <charset val="128"/>
    </font>
    <font>
      <sz val="8"/>
      <color indexed="9"/>
      <name val="メイリオ"/>
      <charset val="128"/>
    </font>
    <font>
      <sz val="8"/>
      <name val="ＭＳ ゴシック"/>
      <charset val="128"/>
    </font>
    <font>
      <sz val="9"/>
      <name val="ＭＳ ゴシック"/>
      <charset val="128"/>
    </font>
    <font>
      <sz val="8"/>
      <color rgb="FF99CCFF"/>
      <name val="ＭＳ ゴシック"/>
      <charset val="128"/>
    </font>
    <font>
      <sz val="11"/>
      <name val="ＭＳ 明朝"/>
      <charset val="128"/>
    </font>
    <font>
      <b/>
      <sz val="14"/>
      <name val="ＭＳ 明朝"/>
      <charset val="128"/>
    </font>
    <font>
      <sz val="11"/>
      <color rgb="FFCCFFCC"/>
      <name val="ＭＳ 明朝"/>
      <charset val="128"/>
    </font>
    <font>
      <b/>
      <sz val="12"/>
      <name val="メイリオ"/>
      <charset val="128"/>
    </font>
    <font>
      <b/>
      <sz val="8.5"/>
      <name val="ＭＳ Ｐゴシック"/>
      <charset val="128"/>
    </font>
    <font>
      <b/>
      <sz val="12"/>
      <name val="ＭＳ ゴシック"/>
      <charset val="128"/>
    </font>
    <font>
      <sz val="8"/>
      <name val="ＭＳ 明朝"/>
      <charset val="128"/>
    </font>
    <font>
      <sz val="11"/>
      <name val="ＭＳ ゴシック"/>
      <charset val="128"/>
    </font>
    <font>
      <sz val="11"/>
      <name val="メイリオ"/>
      <charset val="128"/>
    </font>
    <font>
      <b/>
      <sz val="11"/>
      <name val="メイリオ"/>
      <charset val="128"/>
    </font>
    <font>
      <sz val="8"/>
      <name val="HGPｺﾞｼｯｸE"/>
      <charset val="128"/>
    </font>
    <font>
      <sz val="9"/>
      <color rgb="FF002060"/>
      <name val="ＭＳ 明朝"/>
      <charset val="128"/>
    </font>
    <font>
      <sz val="9"/>
      <color rgb="FFFFFF99"/>
      <name val="ＭＳ 明朝"/>
      <charset val="128"/>
    </font>
    <font>
      <sz val="6"/>
      <name val="ＭＳ ゴシック"/>
      <charset val="128"/>
    </font>
    <font>
      <sz val="8"/>
      <color theme="0" tint="-0.34998626667073579"/>
      <name val="メイリオ"/>
      <charset val="128"/>
    </font>
    <font>
      <sz val="9"/>
      <color theme="0"/>
      <name val="ＭＳ 明朝"/>
      <charset val="128"/>
    </font>
    <font>
      <sz val="9"/>
      <color indexed="9"/>
      <name val="メイリオ"/>
      <charset val="128"/>
    </font>
    <font>
      <sz val="9"/>
      <color indexed="9"/>
      <name val="ＭＳ 明朝"/>
      <charset val="128"/>
    </font>
    <font>
      <sz val="9"/>
      <color rgb="FFFF0000"/>
      <name val="メイリオ"/>
      <charset val="128"/>
    </font>
    <font>
      <sz val="12"/>
      <name val="ＭＳ Ｐゴシック"/>
      <charset val="128"/>
    </font>
    <font>
      <b/>
      <sz val="6"/>
      <name val="ＭＳ ゴシック"/>
      <charset val="128"/>
    </font>
    <font>
      <b/>
      <sz val="9"/>
      <name val="ＭＳ ゴシック"/>
      <charset val="128"/>
    </font>
    <font>
      <b/>
      <sz val="14"/>
      <name val="HG丸ｺﾞｼｯｸM-PRO"/>
      <charset val="128"/>
    </font>
    <font>
      <sz val="6"/>
      <name val="ＭＳ Ｐゴシック"/>
      <family val="3"/>
      <charset val="128"/>
    </font>
    <font>
      <sz val="11"/>
      <name val="ＭＳ Ｐゴシック"/>
      <family val="3"/>
      <charset val="128"/>
    </font>
    <font>
      <sz val="9"/>
      <name val="ＭＳ 明朝"/>
      <family val="1"/>
      <charset val="128"/>
    </font>
    <font>
      <b/>
      <u/>
      <sz val="14"/>
      <color indexed="10"/>
      <name val="ＭＳ ゴシック"/>
      <family val="3"/>
      <charset val="128"/>
    </font>
    <font>
      <b/>
      <sz val="12"/>
      <color indexed="12"/>
      <name val="ＭＳ ゴシック"/>
      <family val="3"/>
      <charset val="128"/>
    </font>
    <font>
      <sz val="8"/>
      <name val="ＭＳ ゴシック"/>
      <family val="3"/>
      <charset val="128"/>
    </font>
    <font>
      <sz val="6"/>
      <name val="ＭＳ ゴシック"/>
      <family val="3"/>
      <charset val="128"/>
    </font>
    <font>
      <b/>
      <sz val="8.5"/>
      <name val="ＭＳ Ｐゴシック"/>
      <family val="3"/>
      <charset val="128"/>
    </font>
    <font>
      <b/>
      <sz val="8.5"/>
      <name val="HG丸ｺﾞｼｯｸM-PRO"/>
      <family val="3"/>
      <charset val="128"/>
    </font>
    <font>
      <b/>
      <sz val="8.5"/>
      <color rgb="FFFF0000"/>
      <name val="ＭＳ Ｐゴシック"/>
      <family val="3"/>
      <charset val="128"/>
    </font>
    <font>
      <b/>
      <sz val="14"/>
      <name val="HG丸ｺﾞｼｯｸM-PRO"/>
      <family val="3"/>
      <charset val="128"/>
    </font>
    <font>
      <sz val="10"/>
      <color indexed="8"/>
      <name val="メイリオ"/>
      <family val="3"/>
      <charset val="128"/>
    </font>
    <font>
      <b/>
      <sz val="10"/>
      <name val="ＭＳ Ｐゴシック"/>
      <family val="3"/>
      <charset val="128"/>
    </font>
    <font>
      <b/>
      <sz val="14"/>
      <name val="ＭＳ 明朝"/>
      <family val="1"/>
      <charset val="128"/>
    </font>
    <font>
      <sz val="10"/>
      <name val="HG創英角ﾎﾟｯﾌﾟ体"/>
      <family val="3"/>
      <charset val="128"/>
    </font>
    <font>
      <sz val="8"/>
      <name val="ＭＳ 明朝"/>
      <family val="1"/>
      <charset val="128"/>
    </font>
    <font>
      <sz val="9"/>
      <name val="ＭＳ ゴシック"/>
      <family val="3"/>
      <charset val="128"/>
    </font>
  </fonts>
  <fills count="19">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rgb="FF99CCFF"/>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CCFFCC"/>
        <bgColor indexed="64"/>
      </patternFill>
    </fill>
    <fill>
      <patternFill patternType="solid">
        <fgColor theme="8" tint="0.79989013336588644"/>
        <bgColor indexed="64"/>
      </patternFill>
    </fill>
    <fill>
      <patternFill patternType="solid">
        <fgColor theme="1"/>
        <bgColor indexed="64"/>
      </patternFill>
    </fill>
    <fill>
      <patternFill patternType="solid">
        <fgColor theme="8" tint="0.79995117038483843"/>
        <bgColor indexed="64"/>
      </patternFill>
    </fill>
    <fill>
      <patternFill patternType="solid">
        <fgColor rgb="FFFFC000"/>
        <bgColor indexed="64"/>
      </patternFill>
    </fill>
  </fills>
  <borders count="153">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diagonalDown="1">
      <left style="hair">
        <color rgb="FF000000"/>
      </left>
      <right style="hair">
        <color rgb="FF000000"/>
      </right>
      <top style="thin">
        <color auto="1"/>
      </top>
      <bottom style="thin">
        <color indexed="18"/>
      </bottom>
      <diagonal style="hair">
        <color rgb="FF000000"/>
      </diagonal>
    </border>
    <border diagonalDown="1">
      <left style="hair">
        <color rgb="FF000000"/>
      </left>
      <right style="thin">
        <color auto="1"/>
      </right>
      <top style="thin">
        <color auto="1"/>
      </top>
      <bottom style="thin">
        <color indexed="18"/>
      </bottom>
      <diagonal style="hair">
        <color rgb="FF000000"/>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diagonalDown="1">
      <left style="hair">
        <color rgb="FF000000"/>
      </left>
      <right style="hair">
        <color rgb="FF000000"/>
      </right>
      <top style="thin">
        <color indexed="18"/>
      </top>
      <bottom style="hair">
        <color rgb="FF000000"/>
      </bottom>
      <diagonal style="hair">
        <color rgb="FF000000"/>
      </diagonal>
    </border>
    <border diagonalDown="1">
      <left style="hair">
        <color rgb="FF000000"/>
      </left>
      <right style="thin">
        <color auto="1"/>
      </right>
      <top style="thin">
        <color indexed="18"/>
      </top>
      <bottom style="hair">
        <color rgb="FF000000"/>
      </bottom>
      <diagonal style="hair">
        <color rgb="FF000000"/>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diagonalDown="1">
      <left style="hair">
        <color rgb="FF000000"/>
      </left>
      <right style="hair">
        <color rgb="FF000000"/>
      </right>
      <top style="hair">
        <color rgb="FF000000"/>
      </top>
      <bottom style="hair">
        <color rgb="FF000000"/>
      </bottom>
      <diagonal style="hair">
        <color rgb="FF000000"/>
      </diagonal>
    </border>
    <border diagonalDown="1">
      <left style="hair">
        <color rgb="FF000000"/>
      </left>
      <right style="thin">
        <color auto="1"/>
      </right>
      <top style="hair">
        <color rgb="FF000000"/>
      </top>
      <bottom style="hair">
        <color rgb="FF000000"/>
      </bottom>
      <diagonal style="hair">
        <color rgb="FF000000"/>
      </diagonal>
    </border>
    <border>
      <left style="thin">
        <color rgb="FF000000"/>
      </left>
      <right style="hair">
        <color rgb="FF000000"/>
      </right>
      <top style="hair">
        <color rgb="FF000000"/>
      </top>
      <bottom style="thin">
        <color indexed="18"/>
      </bottom>
      <diagonal/>
    </border>
    <border diagonalDown="1">
      <left style="hair">
        <color rgb="FF000000"/>
      </left>
      <right style="hair">
        <color rgb="FF000000"/>
      </right>
      <top style="hair">
        <color rgb="FF000000"/>
      </top>
      <bottom style="thin">
        <color indexed="18"/>
      </bottom>
      <diagonal style="hair">
        <color rgb="FF000000"/>
      </diagonal>
    </border>
    <border diagonalDown="1">
      <left style="hair">
        <color rgb="FF000000"/>
      </left>
      <right style="thin">
        <color auto="1"/>
      </right>
      <top style="hair">
        <color rgb="FF000000"/>
      </top>
      <bottom style="thin">
        <color indexed="18"/>
      </bottom>
      <diagonal style="hair">
        <color rgb="FF000000"/>
      </diagonal>
    </border>
    <border diagonalDown="1">
      <left style="hair">
        <color rgb="FF000000"/>
      </left>
      <right style="hair">
        <color rgb="FF000000"/>
      </right>
      <top style="hair">
        <color rgb="FF000000"/>
      </top>
      <bottom style="thin">
        <color auto="1"/>
      </bottom>
      <diagonal style="hair">
        <color rgb="FF000000"/>
      </diagonal>
    </border>
    <border diagonalDown="1">
      <left style="hair">
        <color rgb="FF000000"/>
      </left>
      <right style="thin">
        <color auto="1"/>
      </right>
      <top style="hair">
        <color rgb="FF000000"/>
      </top>
      <bottom style="hair">
        <color indexed="18"/>
      </bottom>
      <diagonal style="hair">
        <color rgb="FF000000"/>
      </diagonal>
    </border>
    <border diagonalDown="1">
      <left style="hair">
        <color rgb="FF000000"/>
      </left>
      <right style="hair">
        <color rgb="FF000000"/>
      </right>
      <top/>
      <bottom style="hair">
        <color rgb="FF000000"/>
      </bottom>
      <diagonal style="hair">
        <color rgb="FF000000"/>
      </diagonal>
    </border>
    <border diagonalDown="1">
      <left style="hair">
        <color rgb="FF000000"/>
      </left>
      <right style="hair">
        <color rgb="FF000000"/>
      </right>
      <top style="hair">
        <color rgb="FF000000"/>
      </top>
      <bottom style="hair">
        <color indexed="18"/>
      </bottom>
      <diagonal style="hair">
        <color rgb="FF000000"/>
      </diagonal>
    </border>
    <border>
      <left style="thin">
        <color rgb="FF000000"/>
      </left>
      <right style="hair">
        <color rgb="FF000000"/>
      </right>
      <top style="thin">
        <color indexed="18"/>
      </top>
      <bottom style="hair">
        <color indexed="18"/>
      </bottom>
      <diagonal/>
    </border>
    <border diagonalDown="1">
      <left style="hair">
        <color rgb="FF000000"/>
      </left>
      <right style="hair">
        <color rgb="FF000000"/>
      </right>
      <top style="thin">
        <color auto="1"/>
      </top>
      <bottom style="hair">
        <color indexed="18"/>
      </bottom>
      <diagonal style="hair">
        <color rgb="FF000000"/>
      </diagonal>
    </border>
    <border diagonalDown="1">
      <left style="hair">
        <color rgb="FF000000"/>
      </left>
      <right style="thin">
        <color auto="1"/>
      </right>
      <top style="thin">
        <color auto="1"/>
      </top>
      <bottom style="hair">
        <color indexed="18"/>
      </bottom>
      <diagonal style="hair">
        <color rgb="FF000000"/>
      </diagonal>
    </border>
    <border>
      <left style="thin">
        <color rgb="FF000000"/>
      </left>
      <right style="hair">
        <color rgb="FF000000"/>
      </right>
      <top style="hair">
        <color indexed="18"/>
      </top>
      <bottom style="hair">
        <color indexed="18"/>
      </bottom>
      <diagonal/>
    </border>
    <border diagonalDown="1">
      <left style="hair">
        <color rgb="FF000000"/>
      </left>
      <right style="hair">
        <color rgb="FF000000"/>
      </right>
      <top style="hair">
        <color indexed="18"/>
      </top>
      <bottom style="hair">
        <color indexed="18"/>
      </bottom>
      <diagonal style="hair">
        <color rgb="FF000000"/>
      </diagonal>
    </border>
    <border diagonalDown="1">
      <left style="hair">
        <color rgb="FF000000"/>
      </left>
      <right style="thin">
        <color auto="1"/>
      </right>
      <top style="hair">
        <color indexed="18"/>
      </top>
      <bottom style="hair">
        <color indexed="18"/>
      </bottom>
      <diagonal style="hair">
        <color rgb="FF000000"/>
      </diagonal>
    </border>
    <border>
      <left style="thin">
        <color rgb="FF000000"/>
      </left>
      <right style="hair">
        <color rgb="FF000000"/>
      </right>
      <top style="hair">
        <color indexed="18"/>
      </top>
      <bottom style="thin">
        <color indexed="18"/>
      </bottom>
      <diagonal/>
    </border>
    <border diagonalDown="1">
      <left style="hair">
        <color rgb="FF000000"/>
      </left>
      <right style="hair">
        <color rgb="FF000000"/>
      </right>
      <top style="hair">
        <color indexed="18"/>
      </top>
      <bottom style="thin">
        <color auto="1"/>
      </bottom>
      <diagonal style="hair">
        <color rgb="FF000000"/>
      </diagonal>
    </border>
    <border diagonalDown="1">
      <left style="hair">
        <color rgb="FF000000"/>
      </left>
      <right style="thin">
        <color auto="1"/>
      </right>
      <top style="hair">
        <color indexed="18"/>
      </top>
      <bottom style="thin">
        <color auto="1"/>
      </bottom>
      <diagonal style="hair">
        <color rgb="FF000000"/>
      </diagonal>
    </border>
    <border diagonalDown="1">
      <left style="hair">
        <color rgb="FF000000"/>
      </left>
      <right style="hair">
        <color rgb="FF000000"/>
      </right>
      <top/>
      <bottom style="hair">
        <color indexed="18"/>
      </bottom>
      <diagonal style="hair">
        <color rgb="FF000000"/>
      </diagonal>
    </border>
    <border diagonalDown="1">
      <left style="hair">
        <color rgb="FF000000"/>
      </left>
      <right style="thin">
        <color auto="1"/>
      </right>
      <top/>
      <bottom style="hair">
        <color indexed="18"/>
      </bottom>
      <diagonal style="hair">
        <color rgb="FF000000"/>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style="hair">
        <color indexed="18"/>
      </left>
      <right style="thin">
        <color auto="1"/>
      </right>
      <top/>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18"/>
      </left>
      <right/>
      <top style="thin">
        <color auto="1"/>
      </top>
      <bottom style="thin">
        <color indexed="18"/>
      </bottom>
      <diagonal/>
    </border>
    <border>
      <left/>
      <right style="thin">
        <color auto="1"/>
      </right>
      <top style="thin">
        <color auto="1"/>
      </top>
      <bottom style="thin">
        <color indexed="18"/>
      </bottom>
      <diagonal/>
    </border>
    <border diagonalDown="1">
      <left style="hair">
        <color auto="1"/>
      </left>
      <right style="hair">
        <color rgb="FF000000"/>
      </right>
      <top style="thin">
        <color auto="1"/>
      </top>
      <bottom style="thin">
        <color indexed="18"/>
      </bottom>
      <diagonal style="hair">
        <color auto="1"/>
      </diagonal>
    </border>
    <border diagonalDown="1">
      <left style="hair">
        <color rgb="FF000000"/>
      </left>
      <right style="thin">
        <color auto="1"/>
      </right>
      <top style="thin">
        <color auto="1"/>
      </top>
      <bottom style="thin">
        <color indexed="18"/>
      </bottom>
      <diagonal style="hair">
        <color auto="1"/>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auto="1"/>
      </left>
      <right style="hair">
        <color indexed="18"/>
      </right>
      <top style="thin">
        <color indexed="18"/>
      </top>
      <bottom style="hair">
        <color indexed="18"/>
      </bottom>
      <diagonal/>
    </border>
    <border>
      <left style="thin">
        <color auto="1"/>
      </left>
      <right style="hair">
        <color indexed="18"/>
      </right>
      <top style="hair">
        <color indexed="18"/>
      </top>
      <bottom style="hair">
        <color indexed="18"/>
      </bottom>
      <diagonal/>
    </border>
    <border>
      <left style="thin">
        <color auto="1"/>
      </left>
      <right style="hair">
        <color indexed="18"/>
      </right>
      <top style="hair">
        <color indexed="18"/>
      </top>
      <bottom style="thin">
        <color indexed="18"/>
      </bottom>
      <diagonal/>
    </border>
    <border>
      <left style="hair">
        <color indexed="18"/>
      </left>
      <right style="thin">
        <color indexed="18"/>
      </right>
      <top style="hair">
        <color indexed="18"/>
      </top>
      <bottom style="thin">
        <color auto="1"/>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left style="dotted">
        <color auto="1"/>
      </left>
      <right style="thin">
        <color auto="1"/>
      </right>
      <top style="hair">
        <color auto="1"/>
      </top>
      <bottom style="thin">
        <color auto="1"/>
      </bottom>
      <diagonal/>
    </border>
    <border>
      <left style="dotted">
        <color auto="1"/>
      </left>
      <right style="thin">
        <color auto="1"/>
      </right>
      <top style="hair">
        <color auto="1"/>
      </top>
      <bottom style="hair">
        <color auto="1"/>
      </bottom>
      <diagonal/>
    </border>
    <border>
      <left style="dashed">
        <color auto="1"/>
      </left>
      <right style="thin">
        <color auto="1"/>
      </right>
      <top style="thin">
        <color auto="1"/>
      </top>
      <bottom style="hair">
        <color auto="1"/>
      </bottom>
      <diagonal/>
    </border>
  </borders>
  <cellStyleXfs count="1">
    <xf numFmtId="0" fontId="0" fillId="0" borderId="0">
      <alignment vertical="center"/>
    </xf>
  </cellStyleXfs>
  <cellXfs count="322">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Alignment="1">
      <alignment horizontal="center" vertical="center"/>
    </xf>
    <xf numFmtId="0" fontId="3" fillId="0" borderId="11" xfId="0" applyFont="1" applyBorder="1" applyAlignment="1">
      <alignment horizontal="center" vertical="center"/>
    </xf>
    <xf numFmtId="0" fontId="3" fillId="4" borderId="0" xfId="0" applyFont="1" applyFill="1">
      <alignment vertical="center"/>
    </xf>
    <xf numFmtId="0" fontId="5" fillId="0" borderId="0" xfId="0" applyFont="1" applyAlignment="1">
      <alignment horizontal="left" wrapText="1"/>
    </xf>
    <xf numFmtId="0" fontId="5" fillId="0" borderId="0" xfId="0" applyFont="1" applyAlignment="1">
      <alignment horizontal="center"/>
    </xf>
    <xf numFmtId="0" fontId="1" fillId="0" borderId="0" xfId="0" applyFont="1" applyAlignment="1">
      <alignment vertical="center" shrinkToFit="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0" fillId="0" borderId="0" xfId="0" applyProtection="1">
      <alignment vertical="center"/>
      <protection hidden="1"/>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18" fillId="0" borderId="0" xfId="0" applyFont="1" applyProtection="1">
      <alignment vertical="center"/>
      <protection hidden="1"/>
    </xf>
    <xf numFmtId="0" fontId="16" fillId="0" borderId="0" xfId="0" applyFont="1" applyProtection="1">
      <alignment vertical="center"/>
      <protection hidden="1"/>
    </xf>
    <xf numFmtId="0" fontId="19" fillId="2" borderId="17" xfId="0" applyFont="1" applyFill="1" applyBorder="1" applyAlignment="1">
      <alignment horizontal="center" vertical="center" wrapText="1" shrinkToFit="1"/>
    </xf>
    <xf numFmtId="0" fontId="20" fillId="2" borderId="18" xfId="0" applyFont="1" applyFill="1" applyBorder="1" applyAlignment="1">
      <alignment horizontal="center" vertical="center" shrinkToFit="1"/>
    </xf>
    <xf numFmtId="0" fontId="21" fillId="6" borderId="18" xfId="0" applyFont="1" applyFill="1" applyBorder="1" applyAlignment="1">
      <alignment horizontal="center" vertical="center" wrapText="1" shrinkToFit="1"/>
    </xf>
    <xf numFmtId="0" fontId="22" fillId="7" borderId="21" xfId="0" applyFont="1" applyFill="1" applyBorder="1" applyAlignment="1" applyProtection="1">
      <alignment horizontal="center" vertical="center" shrinkToFit="1"/>
      <protection locked="0"/>
    </xf>
    <xf numFmtId="0" fontId="22" fillId="8" borderId="22" xfId="0" applyFont="1" applyFill="1" applyBorder="1" applyAlignment="1" applyProtection="1">
      <alignment horizontal="center" vertical="center" shrinkToFit="1"/>
      <protection locked="0"/>
    </xf>
    <xf numFmtId="0" fontId="24" fillId="8" borderId="22" xfId="0" applyFont="1" applyFill="1" applyBorder="1" applyAlignment="1" applyProtection="1">
      <alignment horizontal="center" vertical="center" wrapText="1"/>
      <protection hidden="1"/>
    </xf>
    <xf numFmtId="0" fontId="2" fillId="2" borderId="38" xfId="0" applyFont="1" applyFill="1" applyBorder="1" applyAlignment="1">
      <alignment horizontal="center" vertical="center" shrinkToFit="1"/>
    </xf>
    <xf numFmtId="0" fontId="2" fillId="11" borderId="33" xfId="0" applyFont="1" applyFill="1" applyBorder="1" applyAlignment="1">
      <alignment horizontal="center" vertical="center" shrinkToFit="1"/>
    </xf>
    <xf numFmtId="0" fontId="2" fillId="11" borderId="29" xfId="0" applyFont="1" applyFill="1" applyBorder="1" applyAlignment="1">
      <alignment horizontal="center" vertical="center" shrinkToFit="1"/>
    </xf>
    <xf numFmtId="0" fontId="2" fillId="11" borderId="0" xfId="0" applyFont="1" applyFill="1" applyAlignment="1">
      <alignment horizontal="center" vertical="center" shrinkToFit="1"/>
    </xf>
    <xf numFmtId="0" fontId="2" fillId="11" borderId="30" xfId="0" applyFont="1" applyFill="1" applyBorder="1" applyAlignment="1">
      <alignment horizontal="center" vertical="center" shrinkToFit="1"/>
    </xf>
    <xf numFmtId="0" fontId="2" fillId="11" borderId="31" xfId="0" applyFont="1" applyFill="1" applyBorder="1" applyAlignment="1">
      <alignment horizontal="center" vertical="center" shrinkToFit="1"/>
    </xf>
    <xf numFmtId="0" fontId="2" fillId="11" borderId="32" xfId="0" applyFont="1" applyFill="1" applyBorder="1" applyAlignment="1">
      <alignment horizontal="center" vertical="center" shrinkToFit="1"/>
    </xf>
    <xf numFmtId="0" fontId="2" fillId="2" borderId="40" xfId="0" applyFont="1" applyFill="1" applyBorder="1" applyAlignment="1">
      <alignment horizontal="center" vertical="center"/>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2" borderId="46" xfId="0" applyFont="1" applyFill="1" applyBorder="1" applyAlignment="1">
      <alignment horizontal="center" vertical="center"/>
    </xf>
    <xf numFmtId="0" fontId="2" fillId="0" borderId="47"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2" borderId="39" xfId="0" applyFont="1" applyFill="1" applyBorder="1" applyAlignment="1">
      <alignment horizontal="center" vertical="center"/>
    </xf>
    <xf numFmtId="0" fontId="2" fillId="0" borderId="52"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2" fillId="0" borderId="54" xfId="0" applyFont="1" applyBorder="1" applyAlignment="1" applyProtection="1">
      <alignment horizontal="center" vertical="center" shrinkToFit="1"/>
      <protection locked="0"/>
    </xf>
    <xf numFmtId="0" fontId="2" fillId="0" borderId="55" xfId="0" applyFont="1" applyBorder="1" applyAlignment="1" applyProtection="1">
      <alignment horizontal="center" vertical="center" shrinkToFit="1"/>
      <protection locked="0"/>
    </xf>
    <xf numFmtId="0" fontId="2" fillId="0" borderId="56" xfId="0" applyFont="1" applyBorder="1" applyAlignment="1" applyProtection="1">
      <alignment horizontal="center" vertical="center" shrinkToFit="1"/>
      <protection locked="0"/>
    </xf>
    <xf numFmtId="0" fontId="2" fillId="2" borderId="57" xfId="0" applyFont="1" applyFill="1" applyBorder="1" applyAlignment="1">
      <alignment horizontal="center" vertical="center"/>
    </xf>
    <xf numFmtId="0" fontId="2" fillId="12" borderId="40" xfId="0" applyFont="1" applyFill="1" applyBorder="1" applyAlignment="1">
      <alignment horizontal="center" vertical="center"/>
    </xf>
    <xf numFmtId="0" fontId="2" fillId="12" borderId="46" xfId="0" applyFont="1" applyFill="1" applyBorder="1" applyAlignment="1">
      <alignment horizontal="center" vertical="center"/>
    </xf>
    <xf numFmtId="0" fontId="2" fillId="12" borderId="39" xfId="0" applyFont="1" applyFill="1" applyBorder="1" applyAlignment="1">
      <alignment horizontal="center" vertical="center"/>
    </xf>
    <xf numFmtId="0" fontId="27" fillId="6" borderId="58" xfId="0" applyFont="1" applyFill="1" applyBorder="1" applyAlignment="1">
      <alignment vertical="center" shrinkToFit="1"/>
    </xf>
    <xf numFmtId="0" fontId="28" fillId="2" borderId="59" xfId="0" applyFont="1" applyFill="1" applyBorder="1" applyAlignment="1">
      <alignment horizontal="center" vertical="center" shrinkToFit="1"/>
    </xf>
    <xf numFmtId="0" fontId="19" fillId="6" borderId="60" xfId="0" applyFont="1" applyFill="1" applyBorder="1" applyAlignment="1">
      <alignment horizontal="center" vertical="center" shrinkToFit="1"/>
    </xf>
    <xf numFmtId="0" fontId="29" fillId="2" borderId="64" xfId="0" applyFont="1" applyFill="1" applyBorder="1" applyAlignment="1">
      <alignment horizontal="center" vertical="center" shrinkToFit="1"/>
    </xf>
    <xf numFmtId="0" fontId="22" fillId="14" borderId="65" xfId="0" applyFont="1" applyFill="1" applyBorder="1" applyAlignment="1" applyProtection="1">
      <alignment horizontal="center" vertical="center" shrinkToFit="1"/>
      <protection hidden="1"/>
    </xf>
    <xf numFmtId="0" fontId="22" fillId="14" borderId="66" xfId="0" applyFont="1" applyFill="1" applyBorder="1" applyAlignment="1" applyProtection="1">
      <alignment horizontal="center" vertical="center" shrinkToFit="1"/>
      <protection hidden="1"/>
    </xf>
    <xf numFmtId="0" fontId="29" fillId="6" borderId="70" xfId="0" applyFont="1" applyFill="1" applyBorder="1" applyAlignment="1">
      <alignment horizontal="center" vertical="center" shrinkToFit="1"/>
    </xf>
    <xf numFmtId="0" fontId="22" fillId="14" borderId="71" xfId="0" applyFont="1" applyFill="1" applyBorder="1" applyAlignment="1" applyProtection="1">
      <alignment horizontal="center" vertical="center" shrinkToFit="1"/>
      <protection hidden="1"/>
    </xf>
    <xf numFmtId="0" fontId="22" fillId="14" borderId="72" xfId="0" applyFont="1" applyFill="1" applyBorder="1" applyAlignment="1" applyProtection="1">
      <alignment horizontal="center" vertical="center" shrinkToFit="1"/>
      <protection hidden="1"/>
    </xf>
    <xf numFmtId="0" fontId="2" fillId="2" borderId="73"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75" xfId="0" applyFont="1" applyFill="1" applyBorder="1" applyAlignment="1">
      <alignment horizontal="center" vertical="center" shrinkToFit="1"/>
    </xf>
    <xf numFmtId="0" fontId="2" fillId="2" borderId="76" xfId="0" applyFont="1" applyFill="1" applyBorder="1" applyAlignment="1">
      <alignment horizontal="center" vertical="center" shrinkToFit="1"/>
    </xf>
    <xf numFmtId="0" fontId="2" fillId="6" borderId="77" xfId="0" applyFont="1" applyFill="1" applyBorder="1" applyAlignment="1">
      <alignment horizontal="center" vertical="center" shrinkToFit="1"/>
    </xf>
    <xf numFmtId="0" fontId="2" fillId="6" borderId="78"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9" xfId="0" applyFont="1" applyFill="1" applyBorder="1" applyAlignment="1">
      <alignment horizontal="center" vertical="center" shrinkToFit="1"/>
    </xf>
    <xf numFmtId="0" fontId="33" fillId="11" borderId="80" xfId="0" applyFont="1" applyFill="1" applyBorder="1" applyAlignment="1">
      <alignment horizontal="center" vertical="center" shrinkToFit="1"/>
    </xf>
    <xf numFmtId="14" fontId="34" fillId="10" borderId="81" xfId="0" applyNumberFormat="1" applyFont="1" applyFill="1" applyBorder="1" applyAlignment="1">
      <alignment horizontal="center" vertical="center" shrinkToFit="1"/>
    </xf>
    <xf numFmtId="0" fontId="34" fillId="11" borderId="82" xfId="0" applyFont="1" applyFill="1" applyBorder="1" applyAlignment="1">
      <alignment horizontal="center" vertical="center" shrinkToFit="1"/>
    </xf>
    <xf numFmtId="0" fontId="2" fillId="11" borderId="27" xfId="0" applyFont="1" applyFill="1" applyBorder="1" applyAlignment="1">
      <alignment horizontal="center" vertical="center" shrinkToFit="1"/>
    </xf>
    <xf numFmtId="0" fontId="2" fillId="11" borderId="83" xfId="0" applyFont="1" applyFill="1" applyBorder="1" applyAlignment="1">
      <alignment horizontal="center" vertical="center" shrinkToFit="1"/>
    </xf>
    <xf numFmtId="0" fontId="33" fillId="11" borderId="84" xfId="0" applyFont="1" applyFill="1" applyBorder="1" applyAlignment="1">
      <alignment horizontal="center" vertical="center" shrinkToFit="1"/>
    </xf>
    <xf numFmtId="0" fontId="2" fillId="0" borderId="85" xfId="0" applyFont="1" applyBorder="1" applyAlignment="1" applyProtection="1">
      <alignment horizontal="center" vertical="center" shrinkToFit="1"/>
      <protection locked="0"/>
    </xf>
    <xf numFmtId="177" fontId="2" fillId="15" borderId="86" xfId="0" applyNumberFormat="1" applyFont="1" applyFill="1" applyBorder="1" applyAlignment="1" applyProtection="1">
      <alignment horizontal="center" vertical="center" shrinkToFit="1"/>
      <protection locked="0"/>
    </xf>
    <xf numFmtId="178" fontId="28" fillId="15" borderId="87" xfId="0" applyNumberFormat="1" applyFont="1" applyFill="1" applyBorder="1" applyAlignment="1" applyProtection="1">
      <alignment horizontal="center" vertical="center"/>
      <protection locked="0"/>
    </xf>
    <xf numFmtId="0" fontId="16" fillId="15" borderId="88" xfId="0" applyFont="1" applyFill="1" applyBorder="1" applyAlignment="1" applyProtection="1">
      <alignment horizontal="center" vertical="center"/>
      <protection locked="0"/>
    </xf>
    <xf numFmtId="0" fontId="2" fillId="0" borderId="89"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177" fontId="2" fillId="15" borderId="90" xfId="0" applyNumberFormat="1" applyFont="1" applyFill="1" applyBorder="1" applyAlignment="1" applyProtection="1">
      <alignment horizontal="center" vertical="center" shrinkToFit="1"/>
      <protection locked="0"/>
    </xf>
    <xf numFmtId="0" fontId="28" fillId="15" borderId="91" xfId="0" applyFont="1" applyFill="1" applyBorder="1" applyAlignment="1" applyProtection="1">
      <alignment horizontal="center" vertical="center"/>
      <protection locked="0"/>
    </xf>
    <xf numFmtId="0" fontId="16" fillId="15" borderId="92"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177" fontId="2" fillId="15" borderId="93" xfId="0" applyNumberFormat="1" applyFont="1" applyFill="1" applyBorder="1" applyAlignment="1" applyProtection="1">
      <alignment horizontal="center" vertical="center" shrinkToFit="1"/>
      <protection locked="0"/>
    </xf>
    <xf numFmtId="0" fontId="28" fillId="15" borderId="94" xfId="0" applyFont="1" applyFill="1" applyBorder="1" applyAlignment="1" applyProtection="1">
      <alignment horizontal="center" vertical="center"/>
      <protection locked="0"/>
    </xf>
    <xf numFmtId="0" fontId="16" fillId="15" borderId="95"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shrinkToFit="1"/>
      <protection locked="0"/>
    </xf>
    <xf numFmtId="0" fontId="28" fillId="15" borderId="87" xfId="0" applyFont="1" applyFill="1" applyBorder="1" applyAlignment="1" applyProtection="1">
      <alignment horizontal="center" vertical="center"/>
      <protection locked="0"/>
    </xf>
    <xf numFmtId="0" fontId="28" fillId="15" borderId="96" xfId="0" applyFont="1" applyFill="1" applyBorder="1" applyAlignment="1" applyProtection="1">
      <alignment horizontal="center" vertical="center"/>
      <protection locked="0"/>
    </xf>
    <xf numFmtId="0" fontId="16" fillId="15" borderId="97" xfId="0" applyFont="1" applyFill="1" applyBorder="1" applyAlignment="1" applyProtection="1">
      <alignment horizontal="center" vertical="center"/>
      <protection locked="0"/>
    </xf>
    <xf numFmtId="0" fontId="28" fillId="15" borderId="98" xfId="0" applyFont="1" applyFill="1" applyBorder="1" applyAlignment="1" applyProtection="1">
      <alignment horizontal="center" vertical="center"/>
      <protection locked="0"/>
    </xf>
    <xf numFmtId="0" fontId="28" fillId="15" borderId="99" xfId="0" applyFont="1" applyFill="1" applyBorder="1" applyAlignment="1" applyProtection="1">
      <alignment horizontal="center" vertical="center"/>
      <protection locked="0"/>
    </xf>
    <xf numFmtId="177" fontId="2" fillId="15" borderId="100" xfId="0" applyNumberFormat="1" applyFont="1" applyFill="1" applyBorder="1" applyAlignment="1" applyProtection="1">
      <alignment horizontal="center" vertical="center" shrinkToFit="1"/>
      <protection locked="0"/>
    </xf>
    <xf numFmtId="0" fontId="28" fillId="15" borderId="101" xfId="0" applyFont="1" applyFill="1" applyBorder="1" applyAlignment="1" applyProtection="1">
      <alignment horizontal="center" vertical="center"/>
      <protection locked="0"/>
    </xf>
    <xf numFmtId="0" fontId="16" fillId="15" borderId="102" xfId="0" applyFont="1" applyFill="1" applyBorder="1" applyAlignment="1" applyProtection="1">
      <alignment horizontal="center" vertical="center"/>
      <protection locked="0"/>
    </xf>
    <xf numFmtId="177" fontId="2" fillId="15" borderId="103" xfId="0" applyNumberFormat="1" applyFont="1" applyFill="1" applyBorder="1" applyAlignment="1" applyProtection="1">
      <alignment horizontal="center" vertical="center" shrinkToFit="1"/>
      <protection locked="0"/>
    </xf>
    <xf numFmtId="0" fontId="28" fillId="15" borderId="104" xfId="0" applyFont="1" applyFill="1" applyBorder="1" applyAlignment="1" applyProtection="1">
      <alignment horizontal="center" vertical="center"/>
      <protection locked="0"/>
    </xf>
    <xf numFmtId="0" fontId="16" fillId="15" borderId="105" xfId="0" applyFont="1" applyFill="1" applyBorder="1" applyAlignment="1" applyProtection="1">
      <alignment horizontal="center" vertical="center"/>
      <protection locked="0"/>
    </xf>
    <xf numFmtId="177" fontId="2" fillId="15" borderId="106" xfId="0" applyNumberFormat="1" applyFont="1" applyFill="1" applyBorder="1" applyAlignment="1" applyProtection="1">
      <alignment horizontal="center" vertical="center" shrinkToFit="1"/>
      <protection locked="0"/>
    </xf>
    <xf numFmtId="0" fontId="28" fillId="15" borderId="107" xfId="0" applyFont="1" applyFill="1" applyBorder="1" applyAlignment="1" applyProtection="1">
      <alignment horizontal="center" vertical="center"/>
      <protection locked="0"/>
    </xf>
    <xf numFmtId="0" fontId="16" fillId="15" borderId="108" xfId="0" applyFont="1" applyFill="1" applyBorder="1" applyAlignment="1" applyProtection="1">
      <alignment horizontal="center" vertical="center"/>
      <protection locked="0"/>
    </xf>
    <xf numFmtId="0" fontId="28" fillId="15" borderId="109" xfId="0" applyFont="1" applyFill="1" applyBorder="1" applyAlignment="1" applyProtection="1">
      <alignment horizontal="center" vertical="center"/>
      <protection locked="0"/>
    </xf>
    <xf numFmtId="0" fontId="16" fillId="15" borderId="110" xfId="0" applyFont="1" applyFill="1" applyBorder="1" applyAlignment="1" applyProtection="1">
      <alignment horizontal="center" vertical="center"/>
      <protection locked="0"/>
    </xf>
    <xf numFmtId="0" fontId="2" fillId="0" borderId="111"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8" fillId="15" borderId="114" xfId="0" applyFont="1" applyFill="1" applyBorder="1" applyAlignment="1" applyProtection="1">
      <alignment horizontal="center" vertical="center"/>
      <protection locked="0"/>
    </xf>
    <xf numFmtId="0" fontId="16" fillId="15" borderId="115" xfId="0" applyFont="1" applyFill="1" applyBorder="1" applyAlignment="1" applyProtection="1">
      <alignment horizontal="center" vertical="center"/>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center" vertical="center" shrinkToFit="1"/>
      <protection locked="0"/>
    </xf>
    <xf numFmtId="0" fontId="28" fillId="15" borderId="119" xfId="0" applyFont="1" applyFill="1" applyBorder="1" applyAlignment="1" applyProtection="1">
      <alignment horizontal="center" vertical="center"/>
      <protection locked="0"/>
    </xf>
    <xf numFmtId="0" fontId="16" fillId="15" borderId="120" xfId="0" applyFont="1" applyFill="1" applyBorder="1" applyAlignment="1" applyProtection="1">
      <alignment horizontal="center" vertical="center"/>
      <protection locked="0"/>
    </xf>
    <xf numFmtId="0" fontId="2" fillId="0" borderId="121" xfId="0" applyFont="1" applyBorder="1" applyAlignment="1" applyProtection="1">
      <alignment horizontal="center" vertical="center" shrinkToFit="1"/>
      <protection locked="0"/>
    </xf>
    <xf numFmtId="0" fontId="28" fillId="15" borderId="122" xfId="0" applyFont="1" applyFill="1" applyBorder="1" applyAlignment="1" applyProtection="1">
      <alignment horizontal="center" vertical="center"/>
      <protection locked="0"/>
    </xf>
    <xf numFmtId="0" fontId="16" fillId="15" borderId="123" xfId="0" applyFont="1" applyFill="1" applyBorder="1" applyAlignment="1" applyProtection="1">
      <alignment horizontal="center" vertical="center"/>
      <protection locked="0"/>
    </xf>
    <xf numFmtId="0" fontId="28" fillId="15" borderId="124" xfId="0" applyFont="1" applyFill="1" applyBorder="1" applyAlignment="1" applyProtection="1">
      <alignment horizontal="center" vertical="center"/>
      <protection locked="0"/>
    </xf>
    <xf numFmtId="0" fontId="16" fillId="15" borderId="125" xfId="0" applyFont="1" applyFill="1" applyBorder="1" applyAlignment="1" applyProtection="1">
      <alignment horizontal="center" vertical="center"/>
      <protection locked="0"/>
    </xf>
    <xf numFmtId="0" fontId="35" fillId="6" borderId="126" xfId="0" applyFont="1" applyFill="1" applyBorder="1" applyAlignment="1">
      <alignment horizontal="center" vertical="center" wrapText="1" shrinkToFit="1"/>
    </xf>
    <xf numFmtId="0" fontId="16" fillId="16" borderId="0" xfId="0" applyFont="1" applyFill="1">
      <alignment vertical="center"/>
    </xf>
    <xf numFmtId="0" fontId="16" fillId="16" borderId="0" xfId="0" applyFont="1" applyFill="1" applyAlignment="1">
      <alignment horizontal="center" vertical="center"/>
    </xf>
    <xf numFmtId="0" fontId="36" fillId="0" borderId="0" xfId="0" applyFont="1" applyProtection="1">
      <alignment vertical="center"/>
      <protection hidden="1"/>
    </xf>
    <xf numFmtId="0" fontId="22" fillId="14" borderId="129" xfId="0" applyFont="1" applyFill="1" applyBorder="1" applyAlignment="1" applyProtection="1">
      <alignment horizontal="center" vertical="center" shrinkToFit="1"/>
      <protection hidden="1"/>
    </xf>
    <xf numFmtId="0" fontId="18" fillId="0" borderId="0" xfId="0" applyFont="1" applyAlignment="1" applyProtection="1">
      <alignment horizontal="center" vertical="center"/>
      <protection hidden="1"/>
    </xf>
    <xf numFmtId="0" fontId="22" fillId="14" borderId="131" xfId="0" applyFont="1" applyFill="1" applyBorder="1" applyAlignment="1" applyProtection="1">
      <alignment horizontal="center" vertical="center" shrinkToFit="1"/>
      <protection hidden="1"/>
    </xf>
    <xf numFmtId="0" fontId="18" fillId="0" borderId="0" xfId="0" applyFont="1" applyAlignment="1" applyProtection="1">
      <alignment horizontal="center"/>
      <protection hidden="1"/>
    </xf>
    <xf numFmtId="0" fontId="17" fillId="16" borderId="27" xfId="0" applyFont="1" applyFill="1" applyBorder="1" applyAlignment="1" applyProtection="1">
      <alignment vertical="center" shrinkToFit="1"/>
      <protection hidden="1"/>
    </xf>
    <xf numFmtId="0" fontId="2" fillId="2" borderId="28" xfId="0" applyFont="1" applyFill="1" applyBorder="1" applyAlignment="1">
      <alignment horizontal="center" vertical="center" shrinkToFit="1"/>
    </xf>
    <xf numFmtId="0" fontId="17" fillId="16" borderId="27" xfId="0" applyFont="1" applyFill="1" applyBorder="1" applyAlignment="1" applyProtection="1">
      <alignment horizontal="center" vertical="center"/>
      <protection hidden="1"/>
    </xf>
    <xf numFmtId="14" fontId="34" fillId="11" borderId="139" xfId="0" applyNumberFormat="1" applyFont="1" applyFill="1" applyBorder="1" applyAlignment="1">
      <alignment horizontal="center" vertical="center" shrinkToFit="1"/>
    </xf>
    <xf numFmtId="0" fontId="34" fillId="11" borderId="140" xfId="0" applyFont="1" applyFill="1" applyBorder="1" applyAlignment="1">
      <alignment horizontal="center" vertical="center" shrinkToFit="1"/>
    </xf>
    <xf numFmtId="0" fontId="28" fillId="11" borderId="14" xfId="0" applyFont="1" applyFill="1" applyBorder="1" applyAlignment="1">
      <alignment horizontal="center" vertical="center" shrinkToFit="1"/>
    </xf>
    <xf numFmtId="0" fontId="2" fillId="11" borderId="141" xfId="0" applyFont="1" applyFill="1" applyBorder="1" applyAlignment="1">
      <alignment horizontal="center" vertical="center" shrinkToFit="1"/>
    </xf>
    <xf numFmtId="0" fontId="37" fillId="11" borderId="142" xfId="0" applyFont="1" applyFill="1" applyBorder="1" applyAlignment="1">
      <alignment horizontal="center" vertical="center" shrinkToFit="1"/>
    </xf>
    <xf numFmtId="0" fontId="37" fillId="11" borderId="79" xfId="0" applyFont="1" applyFill="1" applyBorder="1" applyAlignment="1">
      <alignment horizontal="center" vertical="center" shrinkToFit="1"/>
    </xf>
    <xf numFmtId="0" fontId="2" fillId="10" borderId="27" xfId="0" applyFont="1" applyFill="1" applyBorder="1" applyAlignment="1" applyProtection="1">
      <alignment horizontal="center" vertical="center"/>
      <protection hidden="1"/>
    </xf>
    <xf numFmtId="0" fontId="2" fillId="0" borderId="143" xfId="0" applyFont="1" applyBorder="1" applyAlignment="1" applyProtection="1">
      <alignment horizontal="center" vertical="center" shrinkToFit="1"/>
      <protection locked="0"/>
    </xf>
    <xf numFmtId="0" fontId="2" fillId="0" borderId="144" xfId="0" applyFont="1" applyBorder="1" applyAlignment="1" applyProtection="1">
      <alignment horizontal="center" vertical="center" shrinkToFit="1"/>
      <protection locked="0"/>
    </xf>
    <xf numFmtId="0" fontId="37" fillId="16" borderId="27" xfId="0" applyFont="1" applyFill="1" applyBorder="1" applyAlignment="1" applyProtection="1">
      <alignment horizontal="center" vertical="center"/>
      <protection locked="0" hidden="1"/>
    </xf>
    <xf numFmtId="0" fontId="2" fillId="0" borderId="145" xfId="0" applyFont="1" applyBorder="1" applyAlignment="1" applyProtection="1">
      <alignment horizontal="center" vertical="center" shrinkToFit="1"/>
      <protection locked="0"/>
    </xf>
    <xf numFmtId="0" fontId="2" fillId="0" borderId="146" xfId="0" applyFont="1" applyBorder="1" applyAlignment="1" applyProtection="1">
      <alignment horizontal="center" vertical="center" shrinkToFit="1"/>
      <protection locked="0"/>
    </xf>
    <xf numFmtId="0" fontId="2" fillId="0" borderId="147" xfId="0"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protection hidden="1"/>
    </xf>
    <xf numFmtId="0" fontId="38" fillId="0" borderId="0" xfId="0" applyFont="1" applyAlignment="1" applyProtection="1">
      <alignment vertical="center" shrinkToFit="1"/>
      <protection hidden="1"/>
    </xf>
    <xf numFmtId="0" fontId="17" fillId="16" borderId="0" xfId="0" applyFont="1" applyFill="1" applyAlignment="1" applyProtection="1">
      <alignment horizontal="center" vertical="center"/>
      <protection hidden="1"/>
    </xf>
    <xf numFmtId="0" fontId="38" fillId="0" borderId="0" xfId="0" applyFont="1" applyProtection="1">
      <alignment vertical="center"/>
      <protection hidden="1"/>
    </xf>
    <xf numFmtId="0" fontId="17" fillId="0" borderId="0" xfId="0" applyFont="1" applyProtection="1">
      <alignment vertical="center"/>
      <protection hidden="1"/>
    </xf>
    <xf numFmtId="0" fontId="39" fillId="0" borderId="0" xfId="0" applyFont="1" applyProtection="1">
      <alignment vertical="center"/>
      <protection hidden="1"/>
    </xf>
    <xf numFmtId="0" fontId="2" fillId="0" borderId="0" xfId="0" applyFont="1" applyProtection="1">
      <alignment vertical="center"/>
      <protection hidden="1"/>
    </xf>
    <xf numFmtId="0" fontId="16" fillId="0" borderId="0" xfId="0" applyFont="1" applyAlignment="1" applyProtection="1">
      <alignment horizontal="center" vertical="center"/>
      <protection hidden="1"/>
    </xf>
    <xf numFmtId="0" fontId="38" fillId="0" borderId="0" xfId="0" applyFont="1">
      <alignment vertical="center"/>
    </xf>
    <xf numFmtId="0" fontId="39" fillId="0" borderId="0" xfId="0" applyFont="1">
      <alignment vertical="center"/>
    </xf>
    <xf numFmtId="0" fontId="2" fillId="0" borderId="0" xfId="0" applyFont="1">
      <alignment vertical="center"/>
    </xf>
    <xf numFmtId="0" fontId="2" fillId="12" borderId="57" xfId="0" applyFont="1" applyFill="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shrinkToFit="1"/>
    </xf>
    <xf numFmtId="0" fontId="39" fillId="0" borderId="0" xfId="0" applyFont="1" applyAlignment="1">
      <alignment vertical="center" shrinkToFit="1"/>
    </xf>
    <xf numFmtId="0" fontId="38" fillId="0" borderId="0" xfId="0" applyFont="1" applyAlignment="1">
      <alignment horizontal="center" vertical="center"/>
    </xf>
    <xf numFmtId="0" fontId="38" fillId="0" borderId="0" xfId="0" applyFont="1" applyAlignment="1">
      <alignment horizontal="center" vertical="center" shrinkToFit="1"/>
    </xf>
    <xf numFmtId="0" fontId="38" fillId="0" borderId="0" xfId="0" applyFont="1" applyAlignment="1">
      <alignment vertical="center" shrinkToFit="1"/>
    </xf>
    <xf numFmtId="0" fontId="17" fillId="0" borderId="0" xfId="0" applyFont="1" applyAlignment="1">
      <alignment horizontal="center"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28" fillId="15" borderId="148" xfId="0" applyFont="1" applyFill="1" applyBorder="1" applyAlignment="1" applyProtection="1">
      <alignment horizontal="center" vertical="center"/>
      <protection locked="0"/>
    </xf>
    <xf numFmtId="0" fontId="16" fillId="15" borderId="149" xfId="0" applyFont="1" applyFill="1" applyBorder="1" applyAlignment="1" applyProtection="1">
      <alignment horizontal="center" vertical="center"/>
      <protection locked="0"/>
    </xf>
    <xf numFmtId="0" fontId="38" fillId="0" borderId="0" xfId="0" applyFont="1" applyAlignment="1" applyProtection="1">
      <alignment horizontal="right" vertical="center"/>
      <protection hidden="1"/>
    </xf>
    <xf numFmtId="0" fontId="40" fillId="0" borderId="0" xfId="0" applyFont="1" applyProtection="1">
      <alignment vertical="center"/>
      <protection hidden="1"/>
    </xf>
    <xf numFmtId="0" fontId="16" fillId="0" borderId="0" xfId="0" applyFont="1" applyAlignment="1">
      <alignment horizontal="center" vertical="center" shrinkToFit="1"/>
    </xf>
    <xf numFmtId="0" fontId="16" fillId="0" borderId="0" xfId="0" applyFont="1" applyAlignment="1">
      <alignment vertical="center" shrinkToFit="1"/>
    </xf>
    <xf numFmtId="0" fontId="47" fillId="0" borderId="42" xfId="0" applyFont="1" applyBorder="1" applyAlignment="1" applyProtection="1">
      <alignment horizontal="center" vertical="center" shrinkToFit="1"/>
      <protection locked="0"/>
    </xf>
    <xf numFmtId="0" fontId="47" fillId="0" borderId="43" xfId="0" applyFont="1" applyBorder="1" applyAlignment="1" applyProtection="1">
      <alignment horizontal="center" vertical="center" shrinkToFit="1"/>
      <protection locked="0"/>
    </xf>
    <xf numFmtId="0" fontId="47" fillId="0" borderId="44" xfId="0" applyFont="1" applyBorder="1" applyAlignment="1" applyProtection="1">
      <alignment horizontal="center" vertical="center" shrinkToFit="1"/>
      <protection locked="0"/>
    </xf>
    <xf numFmtId="0" fontId="47" fillId="0" borderId="45" xfId="0" applyFont="1" applyBorder="1" applyAlignment="1" applyProtection="1">
      <alignment horizontal="center" vertical="center" shrinkToFit="1"/>
      <protection locked="0"/>
    </xf>
    <xf numFmtId="0" fontId="47" fillId="0" borderId="48" xfId="0" applyFont="1" applyBorder="1" applyAlignment="1" applyProtection="1">
      <alignment horizontal="center" vertical="center" shrinkToFit="1"/>
      <protection locked="0"/>
    </xf>
    <xf numFmtId="0" fontId="47" fillId="0" borderId="49" xfId="0" applyFont="1" applyBorder="1" applyAlignment="1" applyProtection="1">
      <alignment horizontal="center" vertical="center" shrinkToFit="1"/>
      <protection locked="0"/>
    </xf>
    <xf numFmtId="0" fontId="47" fillId="0" borderId="50" xfId="0" applyFont="1" applyBorder="1" applyAlignment="1" applyProtection="1">
      <alignment horizontal="center" vertical="center" shrinkToFit="1"/>
      <protection locked="0"/>
    </xf>
    <xf numFmtId="0" fontId="47" fillId="0" borderId="51" xfId="0" applyFont="1" applyBorder="1" applyAlignment="1" applyProtection="1">
      <alignment horizontal="center" vertical="center" shrinkToFit="1"/>
      <protection locked="0"/>
    </xf>
    <xf numFmtId="0" fontId="47" fillId="0" borderId="55" xfId="0" applyFont="1" applyBorder="1" applyAlignment="1" applyProtection="1">
      <alignment horizontal="center" vertical="center" shrinkToFit="1"/>
      <protection locked="0"/>
    </xf>
    <xf numFmtId="0" fontId="47" fillId="0" borderId="53" xfId="0" applyFont="1" applyBorder="1" applyAlignment="1" applyProtection="1">
      <alignment horizontal="center" vertical="center" shrinkToFit="1"/>
      <protection locked="0"/>
    </xf>
    <xf numFmtId="0" fontId="47" fillId="0" borderId="54" xfId="0" applyFont="1" applyBorder="1" applyAlignment="1" applyProtection="1">
      <alignment horizontal="center" vertical="center" shrinkToFit="1"/>
      <protection locked="0"/>
    </xf>
    <xf numFmtId="0" fontId="47" fillId="0" borderId="47" xfId="0" applyFont="1" applyBorder="1" applyAlignment="1" applyProtection="1">
      <alignment horizontal="center" vertical="center" shrinkToFit="1"/>
      <protection locked="0"/>
    </xf>
    <xf numFmtId="0" fontId="47" fillId="0" borderId="41" xfId="0" applyFont="1" applyBorder="1" applyAlignment="1" applyProtection="1">
      <alignment horizontal="center" vertical="center" shrinkToFit="1"/>
      <protection locked="0"/>
    </xf>
    <xf numFmtId="0" fontId="47" fillId="0" borderId="52" xfId="0" applyFont="1" applyBorder="1" applyAlignment="1" applyProtection="1">
      <alignment horizontal="center" vertical="center" shrinkToFit="1"/>
      <protection locked="0"/>
    </xf>
    <xf numFmtId="0" fontId="47" fillId="0" borderId="56" xfId="0" applyFont="1" applyBorder="1" applyAlignment="1" applyProtection="1">
      <alignment horizontal="center" vertical="center" shrinkToFit="1"/>
      <protection locked="0"/>
    </xf>
    <xf numFmtId="0" fontId="56" fillId="0" borderId="14" xfId="0" applyFont="1" applyBorder="1" applyAlignment="1">
      <alignment horizontal="center" vertical="center"/>
    </xf>
    <xf numFmtId="0" fontId="0" fillId="7" borderId="0" xfId="0" applyFill="1" applyProtection="1">
      <alignment vertical="center"/>
      <protection hidden="1"/>
    </xf>
    <xf numFmtId="0" fontId="57" fillId="7" borderId="0" xfId="0" applyFont="1" applyFill="1" applyProtection="1">
      <alignment vertical="center"/>
      <protection hidden="1"/>
    </xf>
    <xf numFmtId="0" fontId="7" fillId="7" borderId="0" xfId="0" applyFont="1" applyFill="1" applyProtection="1">
      <alignment vertical="center"/>
      <protection hidden="1"/>
    </xf>
    <xf numFmtId="0" fontId="8" fillId="7" borderId="0" xfId="0" applyFont="1" applyFill="1" applyProtection="1">
      <alignment vertical="center"/>
      <protection hidden="1"/>
    </xf>
    <xf numFmtId="0" fontId="15" fillId="7" borderId="0" xfId="0" applyFont="1" applyFill="1" applyProtection="1">
      <alignment vertical="center"/>
      <protection hidden="1"/>
    </xf>
    <xf numFmtId="0" fontId="9" fillId="7" borderId="0" xfId="0" applyFont="1" applyFill="1" applyProtection="1">
      <alignment vertical="center"/>
      <protection hidden="1"/>
    </xf>
    <xf numFmtId="0" fontId="10" fillId="7" borderId="0" xfId="0" applyFont="1" applyFill="1" applyProtection="1">
      <alignment vertical="center"/>
      <protection hidden="1"/>
    </xf>
    <xf numFmtId="0" fontId="12" fillId="7" borderId="0" xfId="0" applyFont="1" applyFill="1" applyProtection="1">
      <alignment vertical="center"/>
      <protection hidden="1"/>
    </xf>
    <xf numFmtId="0" fontId="11" fillId="7" borderId="0" xfId="0" applyFont="1" applyFill="1" applyAlignment="1" applyProtection="1">
      <alignment horizontal="center" vertical="center"/>
      <protection hidden="1"/>
    </xf>
    <xf numFmtId="0" fontId="0" fillId="7" borderId="0" xfId="0" applyFill="1" applyAlignment="1" applyProtection="1">
      <alignment vertical="center" shrinkToFit="1"/>
      <protection hidden="1"/>
    </xf>
    <xf numFmtId="0" fontId="0" fillId="7" borderId="14" xfId="0" applyFill="1" applyBorder="1" applyAlignment="1" applyProtection="1">
      <alignment vertical="center" shrinkToFit="1"/>
      <protection hidden="1"/>
    </xf>
    <xf numFmtId="0" fontId="46" fillId="7" borderId="14" xfId="0" applyFont="1" applyFill="1" applyBorder="1" applyAlignment="1" applyProtection="1">
      <alignment horizontal="center" vertical="center" shrinkToFit="1"/>
      <protection hidden="1"/>
    </xf>
    <xf numFmtId="0" fontId="0" fillId="7" borderId="14" xfId="0" applyFill="1" applyBorder="1" applyAlignment="1" applyProtection="1">
      <alignment horizontal="center" vertical="center" shrinkToFit="1"/>
      <protection hidden="1"/>
    </xf>
    <xf numFmtId="0" fontId="3" fillId="7" borderId="14" xfId="0" applyFont="1" applyFill="1" applyBorder="1" applyAlignment="1" applyProtection="1">
      <alignment horizontal="center" vertical="center"/>
      <protection hidden="1"/>
    </xf>
    <xf numFmtId="0" fontId="13" fillId="7" borderId="14" xfId="0" applyFont="1" applyFill="1" applyBorder="1" applyAlignment="1" applyProtection="1">
      <alignment horizontal="center" vertical="center"/>
      <protection hidden="1"/>
    </xf>
    <xf numFmtId="0" fontId="6" fillId="7" borderId="0" xfId="0" applyFont="1" applyFill="1" applyProtection="1">
      <alignment vertical="center"/>
      <protection hidden="1"/>
    </xf>
    <xf numFmtId="0" fontId="6" fillId="7" borderId="0" xfId="0" applyFont="1" applyFill="1" applyAlignment="1" applyProtection="1">
      <alignment vertical="center" shrinkToFit="1"/>
      <protection hidden="1"/>
    </xf>
    <xf numFmtId="0" fontId="6" fillId="7" borderId="14" xfId="0" applyFont="1" applyFill="1" applyBorder="1" applyAlignment="1" applyProtection="1">
      <alignment horizontal="center" vertical="center" shrinkToFit="1"/>
      <protection hidden="1"/>
    </xf>
    <xf numFmtId="0" fontId="14" fillId="7" borderId="14" xfId="0" applyFont="1" applyFill="1" applyBorder="1" applyAlignment="1" applyProtection="1">
      <alignment horizontal="right" vertical="center"/>
      <protection hidden="1"/>
    </xf>
    <xf numFmtId="0" fontId="13" fillId="7" borderId="14" xfId="0" applyFont="1" applyFill="1" applyBorder="1" applyAlignment="1" applyProtection="1">
      <alignment horizontal="right" vertical="center"/>
      <protection hidden="1"/>
    </xf>
    <xf numFmtId="0" fontId="0" fillId="10" borderId="14" xfId="0" applyFill="1" applyBorder="1" applyAlignment="1" applyProtection="1">
      <alignment vertical="center" shrinkToFit="1"/>
      <protection hidden="1"/>
    </xf>
    <xf numFmtId="0" fontId="3" fillId="10" borderId="14" xfId="0" applyFont="1" applyFill="1" applyBorder="1" applyAlignment="1" applyProtection="1">
      <alignment horizontal="center" vertical="center" shrinkToFit="1"/>
      <protection hidden="1"/>
    </xf>
    <xf numFmtId="0" fontId="30" fillId="15" borderId="130" xfId="0" applyFont="1" applyFill="1" applyBorder="1" applyAlignment="1" applyProtection="1">
      <alignment vertical="center" shrinkToFit="1"/>
      <protection locked="0"/>
    </xf>
    <xf numFmtId="0" fontId="30" fillId="17" borderId="130" xfId="0" applyFont="1" applyFill="1" applyBorder="1" applyAlignment="1" applyProtection="1">
      <alignment vertical="center" shrinkToFit="1"/>
      <protection locked="0"/>
    </xf>
    <xf numFmtId="0" fontId="30" fillId="17" borderId="132" xfId="0" applyFont="1" applyFill="1" applyBorder="1" applyAlignment="1" applyProtection="1">
      <alignment vertical="center" shrinkToFit="1"/>
      <protection locked="0"/>
    </xf>
    <xf numFmtId="0" fontId="30" fillId="17" borderId="133" xfId="0" applyFont="1" applyFill="1" applyBorder="1" applyAlignment="1" applyProtection="1">
      <alignment vertical="center" shrinkToFit="1"/>
      <protection locked="0"/>
    </xf>
    <xf numFmtId="0" fontId="30" fillId="17" borderId="134" xfId="0" applyFont="1" applyFill="1" applyBorder="1" applyAlignment="1" applyProtection="1">
      <alignment vertical="center" shrinkToFit="1"/>
      <protection locked="0"/>
    </xf>
    <xf numFmtId="0" fontId="30" fillId="15" borderId="132" xfId="0" applyFont="1" applyFill="1" applyBorder="1" applyAlignment="1" applyProtection="1">
      <alignment vertical="center" shrinkToFit="1"/>
      <protection locked="0"/>
    </xf>
    <xf numFmtId="0" fontId="51" fillId="6" borderId="152" xfId="0" applyFont="1" applyFill="1" applyBorder="1" applyAlignment="1">
      <alignment vertical="center" wrapText="1" shrinkToFit="1"/>
    </xf>
    <xf numFmtId="0" fontId="59" fillId="15" borderId="151" xfId="0" applyFont="1" applyFill="1" applyBorder="1" applyAlignment="1" applyProtection="1">
      <alignment horizontal="center" vertical="center" shrinkToFit="1"/>
      <protection locked="0"/>
    </xf>
    <xf numFmtId="0" fontId="59" fillId="17" borderId="151" xfId="0" applyFont="1" applyFill="1" applyBorder="1" applyAlignment="1" applyProtection="1">
      <alignment horizontal="center" vertical="center" shrinkToFit="1"/>
      <protection locked="0"/>
    </xf>
    <xf numFmtId="0" fontId="59" fillId="17" borderId="150" xfId="0" applyFont="1" applyFill="1" applyBorder="1" applyAlignment="1" applyProtection="1">
      <alignment horizontal="center" vertical="center" shrinkToFit="1"/>
      <protection locked="0"/>
    </xf>
    <xf numFmtId="0" fontId="15" fillId="0" borderId="0" xfId="0" applyFont="1" applyAlignment="1">
      <alignment horizontal="left" vertical="top" wrapText="1"/>
    </xf>
    <xf numFmtId="0" fontId="41" fillId="0" borderId="0" xfId="0" applyFont="1" applyAlignment="1">
      <alignment horizontal="left" vertical="top" wrapText="1"/>
    </xf>
    <xf numFmtId="0" fontId="61" fillId="10" borderId="2" xfId="0" applyFont="1" applyFill="1" applyBorder="1" applyAlignment="1">
      <alignment horizontal="center" vertical="center" wrapText="1"/>
    </xf>
    <xf numFmtId="0" fontId="61" fillId="10" borderId="9" xfId="0" applyFont="1" applyFill="1" applyBorder="1" applyAlignment="1">
      <alignment horizontal="center" vertical="center" wrapText="1"/>
    </xf>
    <xf numFmtId="0" fontId="60" fillId="18" borderId="1" xfId="0" applyFont="1" applyFill="1" applyBorder="1" applyAlignment="1">
      <alignment horizontal="left" vertical="top" wrapText="1"/>
    </xf>
    <xf numFmtId="0" fontId="60" fillId="18" borderId="2" xfId="0" applyFont="1" applyFill="1" applyBorder="1" applyAlignment="1">
      <alignment horizontal="left" vertical="top" wrapText="1"/>
    </xf>
    <xf numFmtId="0" fontId="60" fillId="18" borderId="9" xfId="0" applyFont="1" applyFill="1" applyBorder="1" applyAlignment="1">
      <alignment horizontal="left" vertical="top" wrapText="1"/>
    </xf>
    <xf numFmtId="0" fontId="60" fillId="18" borderId="7" xfId="0" applyFont="1" applyFill="1" applyBorder="1" applyAlignment="1">
      <alignment horizontal="left" vertical="top" wrapText="1"/>
    </xf>
    <xf numFmtId="0" fontId="60" fillId="18" borderId="8" xfId="0" applyFont="1" applyFill="1" applyBorder="1" applyAlignment="1">
      <alignment horizontal="left" vertical="top" wrapText="1"/>
    </xf>
    <xf numFmtId="0" fontId="60" fillId="18" borderId="11" xfId="0" applyFont="1" applyFill="1" applyBorder="1" applyAlignment="1">
      <alignment horizontal="left" vertical="top" wrapText="1"/>
    </xf>
    <xf numFmtId="0" fontId="48" fillId="4" borderId="15" xfId="0" applyFont="1" applyFill="1" applyBorder="1" applyAlignment="1">
      <alignment horizontal="center" vertical="center" shrinkToFit="1"/>
    </xf>
    <xf numFmtId="0" fontId="48" fillId="4" borderId="16" xfId="0" applyFont="1" applyFill="1" applyBorder="1" applyAlignment="1">
      <alignment horizontal="center" vertical="center" shrinkToFit="1"/>
    </xf>
    <xf numFmtId="14" fontId="49" fillId="13" borderId="16" xfId="0" applyNumberFormat="1" applyFont="1" applyFill="1" applyBorder="1" applyAlignment="1">
      <alignment horizontal="center" vertical="center" shrinkToFit="1"/>
    </xf>
    <xf numFmtId="0" fontId="50" fillId="6" borderId="127" xfId="0" applyFont="1" applyFill="1" applyBorder="1" applyAlignment="1">
      <alignment horizontal="center" vertical="center" wrapText="1" shrinkToFit="1"/>
    </xf>
    <xf numFmtId="0" fontId="50" fillId="6" borderId="128" xfId="0" applyFont="1" applyFill="1" applyBorder="1" applyAlignment="1">
      <alignment horizontal="center" vertical="center" wrapText="1" shrinkToFit="1"/>
    </xf>
    <xf numFmtId="0" fontId="50" fillId="2" borderId="19" xfId="0" applyFont="1" applyFill="1" applyBorder="1" applyAlignment="1">
      <alignment horizontal="center" vertical="center" wrapText="1" shrinkToFit="1"/>
    </xf>
    <xf numFmtId="0" fontId="50" fillId="2" borderId="2" xfId="0" applyFont="1" applyFill="1" applyBorder="1" applyAlignment="1">
      <alignment horizontal="center" vertical="center" wrapText="1" shrinkToFit="1"/>
    </xf>
    <xf numFmtId="0" fontId="50" fillId="2" borderId="20" xfId="0" applyFont="1" applyFill="1" applyBorder="1" applyAlignment="1">
      <alignment horizontal="center" vertical="center" wrapText="1" shrinkToFit="1"/>
    </xf>
    <xf numFmtId="0" fontId="29" fillId="2" borderId="61" xfId="0" applyFont="1" applyFill="1" applyBorder="1" applyAlignment="1">
      <alignment horizontal="center" vertical="center" shrinkToFit="1"/>
    </xf>
    <xf numFmtId="0" fontId="29" fillId="2" borderId="62" xfId="0" applyFont="1" applyFill="1" applyBorder="1" applyAlignment="1">
      <alignment horizontal="center" vertical="center" shrinkToFit="1"/>
    </xf>
    <xf numFmtId="0" fontId="20" fillId="2" borderId="61" xfId="0" applyFont="1" applyFill="1" applyBorder="1" applyAlignment="1">
      <alignment horizontal="center" vertical="center" wrapText="1" shrinkToFit="1"/>
    </xf>
    <xf numFmtId="0" fontId="20" fillId="2" borderId="63" xfId="0" applyFont="1" applyFill="1" applyBorder="1" applyAlignment="1">
      <alignment horizontal="center" vertical="center" wrapText="1" shrinkToFit="1"/>
    </xf>
    <xf numFmtId="0" fontId="58" fillId="0" borderId="23"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24" xfId="0" applyFont="1" applyBorder="1" applyAlignment="1" applyProtection="1">
      <alignment horizontal="center" vertical="center" shrinkToFit="1"/>
      <protection locked="0"/>
    </xf>
    <xf numFmtId="49" fontId="46" fillId="0" borderId="67" xfId="0" applyNumberFormat="1" applyFont="1" applyBorder="1" applyAlignment="1" applyProtection="1">
      <alignment horizontal="left" vertical="center" shrinkToFit="1"/>
      <protection locked="0"/>
    </xf>
    <xf numFmtId="49" fontId="0" fillId="0" borderId="68" xfId="0" applyNumberFormat="1" applyBorder="1" applyAlignment="1" applyProtection="1">
      <alignment horizontal="left" vertical="center" shrinkToFit="1"/>
      <protection locked="0"/>
    </xf>
    <xf numFmtId="49" fontId="46" fillId="0" borderId="67" xfId="0" applyNumberFormat="1" applyFont="1" applyBorder="1" applyAlignment="1" applyProtection="1">
      <alignment horizontal="center" vertical="center" shrinkToFit="1"/>
      <protection locked="0"/>
    </xf>
    <xf numFmtId="49" fontId="0" fillId="0" borderId="69" xfId="0" applyNumberFormat="1" applyBorder="1" applyAlignment="1" applyProtection="1">
      <alignment horizontal="center" vertical="center" shrinkToFit="1"/>
      <protection locked="0"/>
    </xf>
    <xf numFmtId="0" fontId="52" fillId="10" borderId="1" xfId="0" applyFont="1" applyFill="1" applyBorder="1" applyAlignment="1">
      <alignment horizontal="left" vertical="top" wrapText="1"/>
    </xf>
    <xf numFmtId="0" fontId="26" fillId="10" borderId="2" xfId="0" applyFont="1" applyFill="1" applyBorder="1" applyAlignment="1">
      <alignment horizontal="left" vertical="top" wrapText="1"/>
    </xf>
    <xf numFmtId="0" fontId="26" fillId="10" borderId="9" xfId="0" applyFont="1" applyFill="1" applyBorder="1" applyAlignment="1">
      <alignment horizontal="left" vertical="top" wrapText="1"/>
    </xf>
    <xf numFmtId="0" fontId="30" fillId="6" borderId="14" xfId="0" applyFont="1" applyFill="1" applyBorder="1" applyAlignment="1">
      <alignment horizontal="center" vertical="center"/>
    </xf>
    <xf numFmtId="0" fontId="2" fillId="2" borderId="137" xfId="0" applyFont="1" applyFill="1" applyBorder="1" applyAlignment="1">
      <alignment horizontal="center" vertical="center" shrinkToFit="1"/>
    </xf>
    <xf numFmtId="0" fontId="2" fillId="2" borderId="138" xfId="0" applyFont="1" applyFill="1" applyBorder="1" applyAlignment="1">
      <alignment horizontal="center" vertical="center" shrinkToFit="1"/>
    </xf>
    <xf numFmtId="0" fontId="25" fillId="9" borderId="25" xfId="0" applyFont="1" applyFill="1" applyBorder="1" applyAlignment="1">
      <alignment horizontal="center" vertical="center" textRotation="255" shrinkToFit="1"/>
    </xf>
    <xf numFmtId="0" fontId="25" fillId="9" borderId="26" xfId="0" applyFont="1" applyFill="1" applyBorder="1" applyAlignment="1">
      <alignment horizontal="center" vertical="center" textRotation="255" shrinkToFit="1"/>
    </xf>
    <xf numFmtId="0" fontId="25" fillId="9" borderId="28" xfId="0" applyFont="1" applyFill="1" applyBorder="1" applyAlignment="1">
      <alignment horizontal="center" vertical="center" textRotation="255" shrinkToFit="1"/>
    </xf>
    <xf numFmtId="0" fontId="2" fillId="2" borderId="29"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29" xfId="0" applyFont="1" applyFill="1" applyBorder="1" applyAlignment="1">
      <alignment horizontal="center" vertical="center" wrapText="1" shrinkToFit="1"/>
    </xf>
    <xf numFmtId="0" fontId="2" fillId="2" borderId="0" xfId="0" applyFont="1" applyFill="1" applyAlignment="1">
      <alignment horizontal="center" vertical="center" shrinkToFit="1"/>
    </xf>
    <xf numFmtId="0" fontId="2" fillId="2" borderId="3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0" xfId="0" applyFont="1" applyFill="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39" xfId="0" applyFont="1" applyFill="1" applyBorder="1" applyAlignment="1">
      <alignment horizontal="center" vertical="center" shrinkToFit="1"/>
    </xf>
    <xf numFmtId="0" fontId="52" fillId="11" borderId="27" xfId="0" applyFont="1" applyFill="1" applyBorder="1" applyAlignment="1">
      <alignment horizontal="left" vertical="top" wrapText="1"/>
    </xf>
    <xf numFmtId="0" fontId="26" fillId="11" borderId="0" xfId="0" applyFont="1" applyFill="1" applyAlignment="1">
      <alignment horizontal="left" vertical="top" wrapText="1"/>
    </xf>
    <xf numFmtId="0" fontId="26" fillId="11" borderId="10" xfId="0" applyFont="1" applyFill="1" applyBorder="1" applyAlignment="1">
      <alignment horizontal="left" vertical="top" wrapText="1"/>
    </xf>
    <xf numFmtId="0" fontId="26" fillId="11" borderId="27" xfId="0" applyFont="1" applyFill="1" applyBorder="1" applyAlignment="1">
      <alignment horizontal="left" vertical="top" wrapText="1"/>
    </xf>
    <xf numFmtId="0" fontId="26" fillId="11" borderId="7" xfId="0" applyFont="1" applyFill="1" applyBorder="1" applyAlignment="1">
      <alignment horizontal="left" vertical="top" wrapText="1"/>
    </xf>
    <xf numFmtId="0" fontId="26" fillId="11" borderId="8" xfId="0" applyFont="1" applyFill="1" applyBorder="1" applyAlignment="1">
      <alignment horizontal="left" vertical="top" wrapText="1"/>
    </xf>
    <xf numFmtId="0" fontId="26" fillId="11" borderId="11" xfId="0" applyFont="1" applyFill="1" applyBorder="1" applyAlignment="1">
      <alignment horizontal="left" vertical="top" wrapText="1"/>
    </xf>
    <xf numFmtId="0" fontId="32" fillId="2" borderId="74" xfId="0" applyFont="1" applyFill="1" applyBorder="1" applyAlignment="1">
      <alignment horizontal="right" vertical="center" shrinkToFit="1"/>
    </xf>
    <xf numFmtId="0" fontId="2" fillId="2" borderId="135" xfId="0" applyFont="1" applyFill="1" applyBorder="1" applyAlignment="1">
      <alignment horizontal="center" vertical="center" shrinkToFit="1"/>
    </xf>
    <xf numFmtId="0" fontId="2" fillId="2" borderId="136" xfId="0" applyFont="1" applyFill="1" applyBorder="1" applyAlignment="1">
      <alignment horizontal="center" vertical="center" shrinkToFit="1"/>
    </xf>
    <xf numFmtId="176" fontId="31" fillId="14" borderId="14" xfId="0" applyNumberFormat="1" applyFont="1" applyFill="1" applyBorder="1" applyAlignment="1" applyProtection="1">
      <alignment horizontal="center" vertical="center"/>
      <protection hidden="1"/>
    </xf>
  </cellXfs>
  <cellStyles count="1">
    <cellStyle name="標準" xfId="0" builtinId="0"/>
  </cellStyles>
  <dxfs count="8">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color theme="0"/>
      </font>
    </dxf>
  </dxfs>
  <tableStyles count="0" defaultTableStyle="TableStyleMedium9"/>
  <colors>
    <mruColors>
      <color rgb="FFFFFF99"/>
      <color rgb="FF99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44</xdr:col>
      <xdr:colOff>253702</xdr:colOff>
      <xdr:row>25</xdr:row>
      <xdr:rowOff>208360</xdr:rowOff>
    </xdr:from>
    <xdr:to>
      <xdr:col>47</xdr:col>
      <xdr:colOff>86350</xdr:colOff>
      <xdr:row>32</xdr:row>
      <xdr:rowOff>8551</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10604202" y="7341527"/>
          <a:ext cx="1896398" cy="1504107"/>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44</xdr:col>
          <xdr:colOff>84667</xdr:colOff>
          <xdr:row>0</xdr:row>
          <xdr:rowOff>63500</xdr:rowOff>
        </xdr:from>
        <xdr:to>
          <xdr:col>49</xdr:col>
          <xdr:colOff>135379</xdr:colOff>
          <xdr:row>12</xdr:row>
          <xdr:rowOff>137584</xdr:rowOff>
        </xdr:to>
        <xdr:pic>
          <xdr:nvPicPr>
            <xdr:cNvPr id="9" name="図 8">
              <a:extLst>
                <a:ext uri="{FF2B5EF4-FFF2-40B4-BE49-F238E27FC236}">
                  <a16:creationId xmlns:a16="http://schemas.microsoft.com/office/drawing/2014/main" id="{12DD7D85-0461-953D-8A24-D152732C5ED6}"/>
                </a:ext>
              </a:extLst>
            </xdr:cNvPr>
            <xdr:cNvPicPr>
              <a:picLocks noChangeAspect="1" noChangeArrowheads="1"/>
              <a:extLst>
                <a:ext uri="{84589F7E-364E-4C9E-8A38-B11213B215E9}">
                  <a14:cameraTool cellRange="人数確認表!$A$1:$Q$26" spid="_x0000_s1054"/>
                </a:ext>
              </a:extLst>
            </xdr:cNvPicPr>
          </xdr:nvPicPr>
          <xdr:blipFill>
            <a:blip xmlns:r="http://schemas.openxmlformats.org/officeDocument/2006/relationships" r:embed="rId1"/>
            <a:srcRect/>
            <a:stretch>
              <a:fillRect/>
            </a:stretch>
          </xdr:blipFill>
          <xdr:spPr bwMode="auto">
            <a:xfrm>
              <a:off x="10435167" y="63500"/>
              <a:ext cx="3490295" cy="4085167"/>
            </a:xfrm>
            <a:prstGeom prst="rect">
              <a:avLst/>
            </a:prstGeom>
            <a:noFill/>
            <a:ln w="15875">
              <a:solidFill>
                <a:schemeClr val="tx1"/>
              </a:solidFill>
            </a:ln>
            <a:extLst>
              <a:ext uri="{909E8E84-426E-40DD-AFC4-6F175D3DCCD1}">
                <a14:hiddenFill>
                  <a:solidFill>
                    <a:srgbClr val="FFFFFF"/>
                  </a:solidFill>
                </a14:hiddenFill>
              </a:ext>
            </a:extLst>
          </xdr:spPr>
        </xdr:pic>
        <xdr:clientData fPrintsWithSheet="0"/>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election sqref="A1:I53"/>
    </sheetView>
  </sheetViews>
  <sheetFormatPr defaultColWidth="9" defaultRowHeight="13.2" x14ac:dyDescent="0.2"/>
  <cols>
    <col min="1" max="9" width="10" customWidth="1"/>
  </cols>
  <sheetData>
    <row r="1" spans="1:9" x14ac:dyDescent="0.2">
      <c r="A1" s="259" t="s">
        <v>0</v>
      </c>
      <c r="B1" s="260"/>
      <c r="C1" s="260"/>
      <c r="D1" s="260"/>
      <c r="E1" s="260"/>
      <c r="F1" s="260"/>
      <c r="G1" s="260"/>
      <c r="H1" s="260"/>
      <c r="I1" s="260"/>
    </row>
    <row r="2" spans="1:9" x14ac:dyDescent="0.2">
      <c r="A2" s="260"/>
      <c r="B2" s="260"/>
      <c r="C2" s="260"/>
      <c r="D2" s="260"/>
      <c r="E2" s="260"/>
      <c r="F2" s="260"/>
      <c r="G2" s="260"/>
      <c r="H2" s="260"/>
      <c r="I2" s="260"/>
    </row>
    <row r="3" spans="1:9" x14ac:dyDescent="0.2">
      <c r="A3" s="260"/>
      <c r="B3" s="260"/>
      <c r="C3" s="260"/>
      <c r="D3" s="260"/>
      <c r="E3" s="260"/>
      <c r="F3" s="260"/>
      <c r="G3" s="260"/>
      <c r="H3" s="260"/>
      <c r="I3" s="260"/>
    </row>
    <row r="4" spans="1:9" x14ac:dyDescent="0.2">
      <c r="A4" s="260"/>
      <c r="B4" s="260"/>
      <c r="C4" s="260"/>
      <c r="D4" s="260"/>
      <c r="E4" s="260"/>
      <c r="F4" s="260"/>
      <c r="G4" s="260"/>
      <c r="H4" s="260"/>
      <c r="I4" s="260"/>
    </row>
    <row r="5" spans="1:9" x14ac:dyDescent="0.2">
      <c r="A5" s="260"/>
      <c r="B5" s="260"/>
      <c r="C5" s="260"/>
      <c r="D5" s="260"/>
      <c r="E5" s="260"/>
      <c r="F5" s="260"/>
      <c r="G5" s="260"/>
      <c r="H5" s="260"/>
      <c r="I5" s="260"/>
    </row>
    <row r="6" spans="1:9" x14ac:dyDescent="0.2">
      <c r="A6" s="260"/>
      <c r="B6" s="260"/>
      <c r="C6" s="260"/>
      <c r="D6" s="260"/>
      <c r="E6" s="260"/>
      <c r="F6" s="260"/>
      <c r="G6" s="260"/>
      <c r="H6" s="260"/>
      <c r="I6" s="260"/>
    </row>
    <row r="7" spans="1:9" x14ac:dyDescent="0.2">
      <c r="A7" s="260"/>
      <c r="B7" s="260"/>
      <c r="C7" s="260"/>
      <c r="D7" s="260"/>
      <c r="E7" s="260"/>
      <c r="F7" s="260"/>
      <c r="G7" s="260"/>
      <c r="H7" s="260"/>
      <c r="I7" s="260"/>
    </row>
    <row r="8" spans="1:9" x14ac:dyDescent="0.2">
      <c r="A8" s="260"/>
      <c r="B8" s="260"/>
      <c r="C8" s="260"/>
      <c r="D8" s="260"/>
      <c r="E8" s="260"/>
      <c r="F8" s="260"/>
      <c r="G8" s="260"/>
      <c r="H8" s="260"/>
      <c r="I8" s="260"/>
    </row>
    <row r="9" spans="1:9" x14ac:dyDescent="0.2">
      <c r="A9" s="260"/>
      <c r="B9" s="260"/>
      <c r="C9" s="260"/>
      <c r="D9" s="260"/>
      <c r="E9" s="260"/>
      <c r="F9" s="260"/>
      <c r="G9" s="260"/>
      <c r="H9" s="260"/>
      <c r="I9" s="260"/>
    </row>
    <row r="10" spans="1:9" x14ac:dyDescent="0.2">
      <c r="A10" s="260"/>
      <c r="B10" s="260"/>
      <c r="C10" s="260"/>
      <c r="D10" s="260"/>
      <c r="E10" s="260"/>
      <c r="F10" s="260"/>
      <c r="G10" s="260"/>
      <c r="H10" s="260"/>
      <c r="I10" s="260"/>
    </row>
    <row r="11" spans="1:9" x14ac:dyDescent="0.2">
      <c r="A11" s="260"/>
      <c r="B11" s="260"/>
      <c r="C11" s="260"/>
      <c r="D11" s="260"/>
      <c r="E11" s="260"/>
      <c r="F11" s="260"/>
      <c r="G11" s="260"/>
      <c r="H11" s="260"/>
      <c r="I11" s="260"/>
    </row>
    <row r="12" spans="1:9" x14ac:dyDescent="0.2">
      <c r="A12" s="260"/>
      <c r="B12" s="260"/>
      <c r="C12" s="260"/>
      <c r="D12" s="260"/>
      <c r="E12" s="260"/>
      <c r="F12" s="260"/>
      <c r="G12" s="260"/>
      <c r="H12" s="260"/>
      <c r="I12" s="260"/>
    </row>
    <row r="13" spans="1:9" x14ac:dyDescent="0.2">
      <c r="A13" s="260"/>
      <c r="B13" s="260"/>
      <c r="C13" s="260"/>
      <c r="D13" s="260"/>
      <c r="E13" s="260"/>
      <c r="F13" s="260"/>
      <c r="G13" s="260"/>
      <c r="H13" s="260"/>
      <c r="I13" s="260"/>
    </row>
    <row r="14" spans="1:9" x14ac:dyDescent="0.2">
      <c r="A14" s="260"/>
      <c r="B14" s="260"/>
      <c r="C14" s="260"/>
      <c r="D14" s="260"/>
      <c r="E14" s="260"/>
      <c r="F14" s="260"/>
      <c r="G14" s="260"/>
      <c r="H14" s="260"/>
      <c r="I14" s="260"/>
    </row>
    <row r="15" spans="1:9" x14ac:dyDescent="0.2">
      <c r="A15" s="260"/>
      <c r="B15" s="260"/>
      <c r="C15" s="260"/>
      <c r="D15" s="260"/>
      <c r="E15" s="260"/>
      <c r="F15" s="260"/>
      <c r="G15" s="260"/>
      <c r="H15" s="260"/>
      <c r="I15" s="260"/>
    </row>
    <row r="16" spans="1:9" x14ac:dyDescent="0.2">
      <c r="A16" s="260"/>
      <c r="B16" s="260"/>
      <c r="C16" s="260"/>
      <c r="D16" s="260"/>
      <c r="E16" s="260"/>
      <c r="F16" s="260"/>
      <c r="G16" s="260"/>
      <c r="H16" s="260"/>
      <c r="I16" s="260"/>
    </row>
    <row r="17" spans="1:9" x14ac:dyDescent="0.2">
      <c r="A17" s="260"/>
      <c r="B17" s="260"/>
      <c r="C17" s="260"/>
      <c r="D17" s="260"/>
      <c r="E17" s="260"/>
      <c r="F17" s="260"/>
      <c r="G17" s="260"/>
      <c r="H17" s="260"/>
      <c r="I17" s="260"/>
    </row>
    <row r="18" spans="1:9" x14ac:dyDescent="0.2">
      <c r="A18" s="260"/>
      <c r="B18" s="260"/>
      <c r="C18" s="260"/>
      <c r="D18" s="260"/>
      <c r="E18" s="260"/>
      <c r="F18" s="260"/>
      <c r="G18" s="260"/>
      <c r="H18" s="260"/>
      <c r="I18" s="260"/>
    </row>
    <row r="19" spans="1:9" x14ac:dyDescent="0.2">
      <c r="A19" s="260"/>
      <c r="B19" s="260"/>
      <c r="C19" s="260"/>
      <c r="D19" s="260"/>
      <c r="E19" s="260"/>
      <c r="F19" s="260"/>
      <c r="G19" s="260"/>
      <c r="H19" s="260"/>
      <c r="I19" s="260"/>
    </row>
    <row r="20" spans="1:9" x14ac:dyDescent="0.2">
      <c r="A20" s="260"/>
      <c r="B20" s="260"/>
      <c r="C20" s="260"/>
      <c r="D20" s="260"/>
      <c r="E20" s="260"/>
      <c r="F20" s="260"/>
      <c r="G20" s="260"/>
      <c r="H20" s="260"/>
      <c r="I20" s="260"/>
    </row>
    <row r="21" spans="1:9" x14ac:dyDescent="0.2">
      <c r="A21" s="260"/>
      <c r="B21" s="260"/>
      <c r="C21" s="260"/>
      <c r="D21" s="260"/>
      <c r="E21" s="260"/>
      <c r="F21" s="260"/>
      <c r="G21" s="260"/>
      <c r="H21" s="260"/>
      <c r="I21" s="260"/>
    </row>
    <row r="22" spans="1:9" x14ac:dyDescent="0.2">
      <c r="A22" s="260"/>
      <c r="B22" s="260"/>
      <c r="C22" s="260"/>
      <c r="D22" s="260"/>
      <c r="E22" s="260"/>
      <c r="F22" s="260"/>
      <c r="G22" s="260"/>
      <c r="H22" s="260"/>
      <c r="I22" s="260"/>
    </row>
    <row r="23" spans="1:9" x14ac:dyDescent="0.2">
      <c r="A23" s="260"/>
      <c r="B23" s="260"/>
      <c r="C23" s="260"/>
      <c r="D23" s="260"/>
      <c r="E23" s="260"/>
      <c r="F23" s="260"/>
      <c r="G23" s="260"/>
      <c r="H23" s="260"/>
      <c r="I23" s="260"/>
    </row>
    <row r="24" spans="1:9" x14ac:dyDescent="0.2">
      <c r="A24" s="260"/>
      <c r="B24" s="260"/>
      <c r="C24" s="260"/>
      <c r="D24" s="260"/>
      <c r="E24" s="260"/>
      <c r="F24" s="260"/>
      <c r="G24" s="260"/>
      <c r="H24" s="260"/>
      <c r="I24" s="260"/>
    </row>
    <row r="25" spans="1:9" x14ac:dyDescent="0.2">
      <c r="A25" s="260"/>
      <c r="B25" s="260"/>
      <c r="C25" s="260"/>
      <c r="D25" s="260"/>
      <c r="E25" s="260"/>
      <c r="F25" s="260"/>
      <c r="G25" s="260"/>
      <c r="H25" s="260"/>
      <c r="I25" s="260"/>
    </row>
    <row r="26" spans="1:9" x14ac:dyDescent="0.2">
      <c r="A26" s="260"/>
      <c r="B26" s="260"/>
      <c r="C26" s="260"/>
      <c r="D26" s="260"/>
      <c r="E26" s="260"/>
      <c r="F26" s="260"/>
      <c r="G26" s="260"/>
      <c r="H26" s="260"/>
      <c r="I26" s="260"/>
    </row>
    <row r="27" spans="1:9" x14ac:dyDescent="0.2">
      <c r="A27" s="260"/>
      <c r="B27" s="260"/>
      <c r="C27" s="260"/>
      <c r="D27" s="260"/>
      <c r="E27" s="260"/>
      <c r="F27" s="260"/>
      <c r="G27" s="260"/>
      <c r="H27" s="260"/>
      <c r="I27" s="260"/>
    </row>
    <row r="28" spans="1:9" x14ac:dyDescent="0.2">
      <c r="A28" s="260"/>
      <c r="B28" s="260"/>
      <c r="C28" s="260"/>
      <c r="D28" s="260"/>
      <c r="E28" s="260"/>
      <c r="F28" s="260"/>
      <c r="G28" s="260"/>
      <c r="H28" s="260"/>
      <c r="I28" s="260"/>
    </row>
    <row r="29" spans="1:9" x14ac:dyDescent="0.2">
      <c r="A29" s="260"/>
      <c r="B29" s="260"/>
      <c r="C29" s="260"/>
      <c r="D29" s="260"/>
      <c r="E29" s="260"/>
      <c r="F29" s="260"/>
      <c r="G29" s="260"/>
      <c r="H29" s="260"/>
      <c r="I29" s="260"/>
    </row>
    <row r="30" spans="1:9" x14ac:dyDescent="0.2">
      <c r="A30" s="260"/>
      <c r="B30" s="260"/>
      <c r="C30" s="260"/>
      <c r="D30" s="260"/>
      <c r="E30" s="260"/>
      <c r="F30" s="260"/>
      <c r="G30" s="260"/>
      <c r="H30" s="260"/>
      <c r="I30" s="260"/>
    </row>
    <row r="31" spans="1:9" x14ac:dyDescent="0.2">
      <c r="A31" s="260"/>
      <c r="B31" s="260"/>
      <c r="C31" s="260"/>
      <c r="D31" s="260"/>
      <c r="E31" s="260"/>
      <c r="F31" s="260"/>
      <c r="G31" s="260"/>
      <c r="H31" s="260"/>
      <c r="I31" s="260"/>
    </row>
    <row r="32" spans="1:9" x14ac:dyDescent="0.2">
      <c r="A32" s="260"/>
      <c r="B32" s="260"/>
      <c r="C32" s="260"/>
      <c r="D32" s="260"/>
      <c r="E32" s="260"/>
      <c r="F32" s="260"/>
      <c r="G32" s="260"/>
      <c r="H32" s="260"/>
      <c r="I32" s="260"/>
    </row>
    <row r="33" spans="1:9" x14ac:dyDescent="0.2">
      <c r="A33" s="260"/>
      <c r="B33" s="260"/>
      <c r="C33" s="260"/>
      <c r="D33" s="260"/>
      <c r="E33" s="260"/>
      <c r="F33" s="260"/>
      <c r="G33" s="260"/>
      <c r="H33" s="260"/>
      <c r="I33" s="260"/>
    </row>
    <row r="34" spans="1:9" x14ac:dyDescent="0.2">
      <c r="A34" s="260"/>
      <c r="B34" s="260"/>
      <c r="C34" s="260"/>
      <c r="D34" s="260"/>
      <c r="E34" s="260"/>
      <c r="F34" s="260"/>
      <c r="G34" s="260"/>
      <c r="H34" s="260"/>
      <c r="I34" s="260"/>
    </row>
    <row r="35" spans="1:9" x14ac:dyDescent="0.2">
      <c r="A35" s="260"/>
      <c r="B35" s="260"/>
      <c r="C35" s="260"/>
      <c r="D35" s="260"/>
      <c r="E35" s="260"/>
      <c r="F35" s="260"/>
      <c r="G35" s="260"/>
      <c r="H35" s="260"/>
      <c r="I35" s="260"/>
    </row>
    <row r="36" spans="1:9" x14ac:dyDescent="0.2">
      <c r="A36" s="260"/>
      <c r="B36" s="260"/>
      <c r="C36" s="260"/>
      <c r="D36" s="260"/>
      <c r="E36" s="260"/>
      <c r="F36" s="260"/>
      <c r="G36" s="260"/>
      <c r="H36" s="260"/>
      <c r="I36" s="260"/>
    </row>
    <row r="37" spans="1:9" x14ac:dyDescent="0.2">
      <c r="A37" s="260"/>
      <c r="B37" s="260"/>
      <c r="C37" s="260"/>
      <c r="D37" s="260"/>
      <c r="E37" s="260"/>
      <c r="F37" s="260"/>
      <c r="G37" s="260"/>
      <c r="H37" s="260"/>
      <c r="I37" s="260"/>
    </row>
    <row r="38" spans="1:9" x14ac:dyDescent="0.2">
      <c r="A38" s="260"/>
      <c r="B38" s="260"/>
      <c r="C38" s="260"/>
      <c r="D38" s="260"/>
      <c r="E38" s="260"/>
      <c r="F38" s="260"/>
      <c r="G38" s="260"/>
      <c r="H38" s="260"/>
      <c r="I38" s="260"/>
    </row>
    <row r="39" spans="1:9" x14ac:dyDescent="0.2">
      <c r="A39" s="260"/>
      <c r="B39" s="260"/>
      <c r="C39" s="260"/>
      <c r="D39" s="260"/>
      <c r="E39" s="260"/>
      <c r="F39" s="260"/>
      <c r="G39" s="260"/>
      <c r="H39" s="260"/>
      <c r="I39" s="260"/>
    </row>
    <row r="40" spans="1:9" x14ac:dyDescent="0.2">
      <c r="A40" s="260"/>
      <c r="B40" s="260"/>
      <c r="C40" s="260"/>
      <c r="D40" s="260"/>
      <c r="E40" s="260"/>
      <c r="F40" s="260"/>
      <c r="G40" s="260"/>
      <c r="H40" s="260"/>
      <c r="I40" s="260"/>
    </row>
    <row r="41" spans="1:9" x14ac:dyDescent="0.2">
      <c r="A41" s="260"/>
      <c r="B41" s="260"/>
      <c r="C41" s="260"/>
      <c r="D41" s="260"/>
      <c r="E41" s="260"/>
      <c r="F41" s="260"/>
      <c r="G41" s="260"/>
      <c r="H41" s="260"/>
      <c r="I41" s="260"/>
    </row>
    <row r="42" spans="1:9" x14ac:dyDescent="0.2">
      <c r="A42" s="260"/>
      <c r="B42" s="260"/>
      <c r="C42" s="260"/>
      <c r="D42" s="260"/>
      <c r="E42" s="260"/>
      <c r="F42" s="260"/>
      <c r="G42" s="260"/>
      <c r="H42" s="260"/>
      <c r="I42" s="260"/>
    </row>
    <row r="43" spans="1:9" x14ac:dyDescent="0.2">
      <c r="A43" s="260"/>
      <c r="B43" s="260"/>
      <c r="C43" s="260"/>
      <c r="D43" s="260"/>
      <c r="E43" s="260"/>
      <c r="F43" s="260"/>
      <c r="G43" s="260"/>
      <c r="H43" s="260"/>
      <c r="I43" s="260"/>
    </row>
    <row r="44" spans="1:9" x14ac:dyDescent="0.2">
      <c r="A44" s="260"/>
      <c r="B44" s="260"/>
      <c r="C44" s="260"/>
      <c r="D44" s="260"/>
      <c r="E44" s="260"/>
      <c r="F44" s="260"/>
      <c r="G44" s="260"/>
      <c r="H44" s="260"/>
      <c r="I44" s="260"/>
    </row>
    <row r="45" spans="1:9" x14ac:dyDescent="0.2">
      <c r="A45" s="260"/>
      <c r="B45" s="260"/>
      <c r="C45" s="260"/>
      <c r="D45" s="260"/>
      <c r="E45" s="260"/>
      <c r="F45" s="260"/>
      <c r="G45" s="260"/>
      <c r="H45" s="260"/>
      <c r="I45" s="260"/>
    </row>
    <row r="46" spans="1:9" x14ac:dyDescent="0.2">
      <c r="A46" s="260"/>
      <c r="B46" s="260"/>
      <c r="C46" s="260"/>
      <c r="D46" s="260"/>
      <c r="E46" s="260"/>
      <c r="F46" s="260"/>
      <c r="G46" s="260"/>
      <c r="H46" s="260"/>
      <c r="I46" s="260"/>
    </row>
    <row r="47" spans="1:9" x14ac:dyDescent="0.2">
      <c r="A47" s="260"/>
      <c r="B47" s="260"/>
      <c r="C47" s="260"/>
      <c r="D47" s="260"/>
      <c r="E47" s="260"/>
      <c r="F47" s="260"/>
      <c r="G47" s="260"/>
      <c r="H47" s="260"/>
      <c r="I47" s="260"/>
    </row>
    <row r="48" spans="1:9" x14ac:dyDescent="0.2">
      <c r="A48" s="260"/>
      <c r="B48" s="260"/>
      <c r="C48" s="260"/>
      <c r="D48" s="260"/>
      <c r="E48" s="260"/>
      <c r="F48" s="260"/>
      <c r="G48" s="260"/>
      <c r="H48" s="260"/>
      <c r="I48" s="260"/>
    </row>
    <row r="49" spans="1:9" x14ac:dyDescent="0.2">
      <c r="A49" s="260"/>
      <c r="B49" s="260"/>
      <c r="C49" s="260"/>
      <c r="D49" s="260"/>
      <c r="E49" s="260"/>
      <c r="F49" s="260"/>
      <c r="G49" s="260"/>
      <c r="H49" s="260"/>
      <c r="I49" s="260"/>
    </row>
    <row r="50" spans="1:9" x14ac:dyDescent="0.2">
      <c r="A50" s="260"/>
      <c r="B50" s="260"/>
      <c r="C50" s="260"/>
      <c r="D50" s="260"/>
      <c r="E50" s="260"/>
      <c r="F50" s="260"/>
      <c r="G50" s="260"/>
      <c r="H50" s="260"/>
      <c r="I50" s="260"/>
    </row>
    <row r="51" spans="1:9" x14ac:dyDescent="0.2">
      <c r="A51" s="260"/>
      <c r="B51" s="260"/>
      <c r="C51" s="260"/>
      <c r="D51" s="260"/>
      <c r="E51" s="260"/>
      <c r="F51" s="260"/>
      <c r="G51" s="260"/>
      <c r="H51" s="260"/>
      <c r="I51" s="260"/>
    </row>
    <row r="52" spans="1:9" x14ac:dyDescent="0.2">
      <c r="A52" s="260"/>
      <c r="B52" s="260"/>
      <c r="C52" s="260"/>
      <c r="D52" s="260"/>
      <c r="E52" s="260"/>
      <c r="F52" s="260"/>
      <c r="G52" s="260"/>
      <c r="H52" s="260"/>
      <c r="I52" s="260"/>
    </row>
    <row r="53" spans="1:9" x14ac:dyDescent="0.2">
      <c r="A53" s="260"/>
      <c r="B53" s="260"/>
      <c r="C53" s="260"/>
      <c r="D53" s="260"/>
      <c r="E53" s="260"/>
      <c r="F53" s="260"/>
      <c r="G53" s="260"/>
      <c r="H53" s="260"/>
      <c r="I53" s="260"/>
    </row>
  </sheetData>
  <sheetProtection password="EE8D" sheet="1" objects="1"/>
  <mergeCells count="1">
    <mergeCell ref="A1:I53"/>
  </mergeCells>
  <phoneticPr fontId="45"/>
  <pageMargins left="0.359027777777778" right="0.15902777777777799" top="1" bottom="1" header="0.50902777777777797" footer="0.50902777777777797"/>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335"/>
  <sheetViews>
    <sheetView tabSelected="1" view="pageBreakPreview" zoomScale="115" zoomScaleNormal="115" zoomScaleSheetLayoutView="115" workbookViewId="0">
      <selection activeCell="C3" sqref="C3:G3"/>
    </sheetView>
  </sheetViews>
  <sheetFormatPr defaultColWidth="9" defaultRowHeight="13.2" x14ac:dyDescent="0.2"/>
  <cols>
    <col min="1" max="1" width="5.44140625" style="52" customWidth="1"/>
    <col min="2" max="2" width="5.21875" style="52" customWidth="1"/>
    <col min="3" max="6" width="6" style="51" customWidth="1"/>
    <col min="7" max="8" width="3.77734375" style="52" customWidth="1"/>
    <col min="9" max="18" width="7.33203125" style="51" customWidth="1"/>
    <col min="19" max="19" width="6.6640625" style="52" customWidth="1"/>
    <col min="20" max="20" width="3.109375" style="51" customWidth="1"/>
    <col min="21" max="21" width="7" style="52" customWidth="1"/>
    <col min="22" max="22" width="3.109375" style="51" customWidth="1"/>
    <col min="23" max="34" width="7.109375" style="54" hidden="1" customWidth="1"/>
    <col min="35" max="42" width="6.33203125" style="54" hidden="1" customWidth="1"/>
    <col min="43" max="44" width="0" style="55" hidden="1" customWidth="1"/>
    <col min="45" max="16384" width="9" style="51"/>
  </cols>
  <sheetData>
    <row r="1" spans="1:51" ht="21" customHeight="1" x14ac:dyDescent="0.2">
      <c r="A1" s="269" t="s">
        <v>900</v>
      </c>
      <c r="B1" s="270"/>
      <c r="C1" s="270"/>
      <c r="D1" s="270"/>
      <c r="E1" s="270"/>
      <c r="F1" s="270"/>
      <c r="G1" s="270"/>
      <c r="H1" s="270"/>
      <c r="I1" s="270"/>
      <c r="J1" s="271" t="s">
        <v>901</v>
      </c>
      <c r="K1" s="271"/>
      <c r="L1" s="271"/>
      <c r="M1" s="91"/>
      <c r="N1" s="92" t="s">
        <v>1</v>
      </c>
      <c r="O1" s="92" t="s">
        <v>2</v>
      </c>
      <c r="P1" s="93" t="s">
        <v>3</v>
      </c>
      <c r="Q1" s="160" t="s">
        <v>4</v>
      </c>
      <c r="R1" s="161"/>
      <c r="S1" s="162"/>
      <c r="T1" s="272" t="s">
        <v>905</v>
      </c>
      <c r="U1" s="273"/>
      <c r="V1" s="255" t="s">
        <v>908</v>
      </c>
      <c r="W1" s="163">
        <v>70007000</v>
      </c>
      <c r="X1" s="54" t="s">
        <v>5</v>
      </c>
      <c r="Y1" s="54" t="s">
        <v>6</v>
      </c>
      <c r="Z1" s="54" t="s">
        <v>7</v>
      </c>
      <c r="AA1" s="54" t="s">
        <v>8</v>
      </c>
      <c r="AB1" s="54" t="s">
        <v>9</v>
      </c>
      <c r="AC1" s="54" t="s">
        <v>10</v>
      </c>
      <c r="AD1" s="54" t="s">
        <v>11</v>
      </c>
      <c r="AE1" s="54" t="s">
        <v>12</v>
      </c>
      <c r="AF1" s="54" t="s">
        <v>13</v>
      </c>
      <c r="AG1" s="54" t="s">
        <v>14</v>
      </c>
      <c r="AH1" s="54" t="s">
        <v>15</v>
      </c>
      <c r="AI1" s="54" t="s">
        <v>16</v>
      </c>
      <c r="AJ1" s="54" t="s">
        <v>17</v>
      </c>
      <c r="AK1" s="54" t="s">
        <v>18</v>
      </c>
      <c r="AL1" s="54" t="s">
        <v>19</v>
      </c>
      <c r="AM1" s="54" t="s">
        <v>20</v>
      </c>
      <c r="AN1" s="54" t="s">
        <v>21</v>
      </c>
      <c r="AO1" s="54" t="s">
        <v>22</v>
      </c>
      <c r="AP1" s="54" t="s">
        <v>23</v>
      </c>
      <c r="AQ1" s="54" t="s">
        <v>24</v>
      </c>
      <c r="AR1" s="54" t="s">
        <v>25</v>
      </c>
    </row>
    <row r="2" spans="1:51" s="52" customFormat="1" ht="22.5" customHeight="1" x14ac:dyDescent="0.2">
      <c r="A2" s="56" t="s">
        <v>26</v>
      </c>
      <c r="B2" s="57" t="s">
        <v>27</v>
      </c>
      <c r="C2" s="274" t="s">
        <v>902</v>
      </c>
      <c r="D2" s="275"/>
      <c r="E2" s="275"/>
      <c r="F2" s="275"/>
      <c r="G2" s="276"/>
      <c r="H2" s="58" t="s">
        <v>28</v>
      </c>
      <c r="I2" s="277" t="s">
        <v>29</v>
      </c>
      <c r="J2" s="278"/>
      <c r="K2" s="279" t="s">
        <v>30</v>
      </c>
      <c r="L2" s="280"/>
      <c r="M2" s="94" t="s">
        <v>12</v>
      </c>
      <c r="N2" s="95">
        <f>COUNTIF($H$11:$H$90,"男")</f>
        <v>0</v>
      </c>
      <c r="O2" s="95">
        <f>IF(A3="小学",COUNTIF($I$11:$I$90,"小学男子")+COUNTIF($N$11:$N$90,"小学男子"),IF(A3="高校",COUNTIF($I$11:$I$90,"高校男子")+COUNTIF($N$11:$N$90,"高校男子"),COUNTIF($I$11:$I$90,"中学男子")+COUNTIF($N$11:$N$90,"中学男子")))</f>
        <v>0</v>
      </c>
      <c r="P2" s="96">
        <f>SUM(W10:Z10)</f>
        <v>0</v>
      </c>
      <c r="Q2" s="164">
        <f>SUM(AA10:AD10)</f>
        <v>0</v>
      </c>
      <c r="T2" s="249"/>
      <c r="U2" s="254"/>
      <c r="V2" s="256"/>
      <c r="W2" s="165"/>
      <c r="X2" s="165">
        <f>A3</f>
        <v>0</v>
      </c>
      <c r="Y2" s="165" t="str">
        <f>B3</f>
        <v>筑豊</v>
      </c>
      <c r="Z2" s="165">
        <f>C3</f>
        <v>0</v>
      </c>
      <c r="AA2" s="165" t="str">
        <f ca="1">H3</f>
        <v/>
      </c>
      <c r="AB2" s="165">
        <f>F3</f>
        <v>0</v>
      </c>
      <c r="AC2" s="184">
        <f>I3</f>
        <v>0</v>
      </c>
      <c r="AD2" s="184">
        <f>K3</f>
        <v>0</v>
      </c>
      <c r="AE2" s="165">
        <f>N2</f>
        <v>0</v>
      </c>
      <c r="AF2" s="165">
        <f>N3</f>
        <v>0</v>
      </c>
      <c r="AG2" s="165">
        <f>P2</f>
        <v>0</v>
      </c>
      <c r="AH2" s="165">
        <f>P3</f>
        <v>0</v>
      </c>
      <c r="AI2" s="165">
        <f>Q2</f>
        <v>0</v>
      </c>
      <c r="AJ2" s="165">
        <f>Q3</f>
        <v>0</v>
      </c>
      <c r="AK2" s="165">
        <f>P5</f>
        <v>0</v>
      </c>
      <c r="AL2" s="165">
        <f>Q5</f>
        <v>0</v>
      </c>
      <c r="AM2" s="165">
        <f>T2</f>
        <v>0</v>
      </c>
      <c r="AN2" s="165">
        <f>T3</f>
        <v>0</v>
      </c>
      <c r="AO2" s="165">
        <f>T4</f>
        <v>0</v>
      </c>
      <c r="AP2" s="165">
        <f>T5</f>
        <v>0</v>
      </c>
      <c r="AQ2" s="165">
        <f>V6</f>
        <v>0</v>
      </c>
      <c r="AR2" s="165">
        <f>V7</f>
        <v>0</v>
      </c>
    </row>
    <row r="3" spans="1:51" s="52" customFormat="1" ht="22.5" customHeight="1" x14ac:dyDescent="0.2">
      <c r="A3" s="59"/>
      <c r="B3" s="60" t="s">
        <v>167</v>
      </c>
      <c r="C3" s="281"/>
      <c r="D3" s="282"/>
      <c r="E3" s="282"/>
      <c r="F3" s="282"/>
      <c r="G3" s="283"/>
      <c r="H3" s="61" t="str">
        <f ca="1">IF(OR(B3="",C3=""),"",VLOOKUP(C3,INDIRECT(A3&amp;B3&amp;"コード"),2,FALSE))</f>
        <v/>
      </c>
      <c r="I3" s="284"/>
      <c r="J3" s="285"/>
      <c r="K3" s="286"/>
      <c r="L3" s="287"/>
      <c r="M3" s="97" t="s">
        <v>13</v>
      </c>
      <c r="N3" s="98">
        <f>COUNTIF($H$11:$H$90,"女")</f>
        <v>0</v>
      </c>
      <c r="O3" s="98">
        <f>IF(A3="小学",COUNTIF($I$11:$I$90,"小学女子")+COUNTIF($N$11:$N$90,"小学女子"),IF(A3="高校",COUNTIF($I$11:$I$90,"高校女子")+COUNTIF($N$11:$N$90,"高校女子"),COUNTIF($I$11:$I$90,"中学女子")+COUNTIF($N$11:$N$90,"中学女子")))</f>
        <v>0</v>
      </c>
      <c r="P3" s="99">
        <f>SUM(AE10:AH10)</f>
        <v>0</v>
      </c>
      <c r="Q3" s="166">
        <f>SUM(AI10:AL10)</f>
        <v>0</v>
      </c>
      <c r="T3" s="249"/>
      <c r="U3" s="254"/>
      <c r="V3" s="256"/>
      <c r="W3" s="165"/>
      <c r="X3" s="165"/>
      <c r="Y3" s="165"/>
      <c r="Z3" s="165"/>
      <c r="AA3" s="165"/>
      <c r="AB3" s="165"/>
      <c r="AC3" s="165"/>
      <c r="AD3" s="165"/>
      <c r="AE3" s="165"/>
      <c r="AF3" s="165"/>
      <c r="AG3" s="165"/>
      <c r="AH3" s="165"/>
      <c r="AI3" s="165"/>
      <c r="AJ3" s="165"/>
      <c r="AK3" s="165"/>
      <c r="AL3" s="165"/>
      <c r="AM3" s="165"/>
      <c r="AN3" s="165"/>
      <c r="AO3" s="165"/>
      <c r="AP3" s="165"/>
      <c r="AQ3" s="191"/>
      <c r="AR3" s="191"/>
    </row>
    <row r="4" spans="1:51" s="52" customFormat="1" ht="24" customHeight="1" x14ac:dyDescent="0.2">
      <c r="A4" s="294" t="s">
        <v>31</v>
      </c>
      <c r="B4" s="288" t="s">
        <v>906</v>
      </c>
      <c r="C4" s="289"/>
      <c r="D4" s="289"/>
      <c r="E4" s="289"/>
      <c r="F4" s="289"/>
      <c r="G4" s="289"/>
      <c r="H4" s="289"/>
      <c r="I4" s="289"/>
      <c r="J4" s="289"/>
      <c r="K4" s="289"/>
      <c r="L4" s="290"/>
      <c r="M4" s="291" t="s">
        <v>32</v>
      </c>
      <c r="N4" s="291"/>
      <c r="O4" s="321">
        <f>IF(A3="中学",SUM(O2:O3)*800+SUM(P2:Q3)*2000,IF(A3="高校",SUM(O2:O3)*1000+SUM(P2:Q3)*2500,SUM(O2:O3)*500+SUM(P2:Q3)*1500))</f>
        <v>0</v>
      </c>
      <c r="P4" s="321"/>
      <c r="Q4" s="321"/>
      <c r="R4" s="261" t="s">
        <v>910</v>
      </c>
      <c r="S4" s="262"/>
      <c r="T4" s="250"/>
      <c r="U4" s="251"/>
      <c r="V4" s="257"/>
      <c r="W4" s="165"/>
      <c r="X4" s="165"/>
      <c r="Y4" s="165"/>
      <c r="Z4" s="165"/>
      <c r="AA4" s="165"/>
      <c r="AB4" s="165"/>
      <c r="AC4" s="165"/>
      <c r="AD4" s="165"/>
      <c r="AE4" s="165"/>
      <c r="AF4" s="165"/>
      <c r="AG4" s="165"/>
      <c r="AH4" s="165"/>
      <c r="AI4" s="165"/>
      <c r="AJ4" s="165"/>
      <c r="AK4" s="165"/>
      <c r="AL4" s="165"/>
      <c r="AM4" s="165"/>
      <c r="AN4" s="165"/>
      <c r="AO4" s="165"/>
      <c r="AP4" s="165"/>
      <c r="AQ4" s="191"/>
      <c r="AR4" s="191"/>
    </row>
    <row r="5" spans="1:51" s="52" customFormat="1" ht="22.5" customHeight="1" x14ac:dyDescent="0.2">
      <c r="A5" s="295"/>
      <c r="B5" s="311" t="s">
        <v>907</v>
      </c>
      <c r="C5" s="312"/>
      <c r="D5" s="312"/>
      <c r="E5" s="312"/>
      <c r="F5" s="312"/>
      <c r="G5" s="312"/>
      <c r="H5" s="312"/>
      <c r="I5" s="312"/>
      <c r="J5" s="312"/>
      <c r="K5" s="312"/>
      <c r="L5" s="312"/>
      <c r="M5" s="312"/>
      <c r="N5" s="312"/>
      <c r="O5" s="312"/>
      <c r="P5" s="312"/>
      <c r="Q5" s="312"/>
      <c r="R5" s="312"/>
      <c r="S5" s="313"/>
      <c r="T5" s="252"/>
      <c r="U5" s="253"/>
      <c r="V5" s="258"/>
      <c r="W5" s="165"/>
      <c r="X5" s="165"/>
      <c r="Y5" s="165"/>
      <c r="Z5" s="165"/>
      <c r="AA5" s="165"/>
      <c r="AB5" s="165"/>
      <c r="AC5" s="165"/>
      <c r="AD5" s="165"/>
      <c r="AE5" s="165"/>
      <c r="AF5" s="165"/>
      <c r="AG5" s="165"/>
      <c r="AH5" s="165"/>
      <c r="AI5" s="165"/>
      <c r="AJ5" s="165"/>
      <c r="AK5" s="165"/>
      <c r="AL5" s="165"/>
      <c r="AM5" s="165"/>
      <c r="AN5" s="165"/>
      <c r="AO5" s="165"/>
      <c r="AP5" s="165"/>
      <c r="AQ5" s="191"/>
      <c r="AR5" s="191"/>
    </row>
    <row r="6" spans="1:51" ht="26.1" customHeight="1" x14ac:dyDescent="0.2">
      <c r="A6" s="295"/>
      <c r="B6" s="314"/>
      <c r="C6" s="312"/>
      <c r="D6" s="312"/>
      <c r="E6" s="312"/>
      <c r="F6" s="312"/>
      <c r="G6" s="312"/>
      <c r="H6" s="312"/>
      <c r="I6" s="312"/>
      <c r="J6" s="312"/>
      <c r="K6" s="312"/>
      <c r="L6" s="312"/>
      <c r="M6" s="312"/>
      <c r="N6" s="312"/>
      <c r="O6" s="312"/>
      <c r="P6" s="312"/>
      <c r="Q6" s="312"/>
      <c r="R6" s="312"/>
      <c r="S6" s="313"/>
      <c r="T6" s="263" t="s">
        <v>909</v>
      </c>
      <c r="U6" s="264"/>
      <c r="V6" s="265"/>
      <c r="W6" s="54" t="s">
        <v>34</v>
      </c>
    </row>
    <row r="7" spans="1:51" ht="91.5" customHeight="1" x14ac:dyDescent="0.4">
      <c r="A7" s="296"/>
      <c r="B7" s="315"/>
      <c r="C7" s="316"/>
      <c r="D7" s="316"/>
      <c r="E7" s="316"/>
      <c r="F7" s="316"/>
      <c r="G7" s="316"/>
      <c r="H7" s="316"/>
      <c r="I7" s="316"/>
      <c r="J7" s="316"/>
      <c r="K7" s="316"/>
      <c r="L7" s="316"/>
      <c r="M7" s="316"/>
      <c r="N7" s="316"/>
      <c r="O7" s="316"/>
      <c r="P7" s="316"/>
      <c r="Q7" s="316"/>
      <c r="R7" s="316"/>
      <c r="S7" s="317"/>
      <c r="T7" s="266"/>
      <c r="U7" s="267"/>
      <c r="V7" s="268"/>
      <c r="W7" s="167" t="s">
        <v>35</v>
      </c>
      <c r="X7" s="167" t="s">
        <v>35</v>
      </c>
      <c r="Y7" s="167" t="s">
        <v>35</v>
      </c>
      <c r="Z7" s="167" t="s">
        <v>35</v>
      </c>
      <c r="AA7" s="167" t="s">
        <v>35</v>
      </c>
      <c r="AB7" s="167" t="s">
        <v>35</v>
      </c>
      <c r="AC7" s="167" t="s">
        <v>35</v>
      </c>
      <c r="AD7" s="167" t="s">
        <v>35</v>
      </c>
      <c r="AE7" s="167" t="s">
        <v>36</v>
      </c>
      <c r="AF7" s="167" t="s">
        <v>36</v>
      </c>
      <c r="AG7" s="167" t="s">
        <v>36</v>
      </c>
      <c r="AH7" s="167" t="s">
        <v>36</v>
      </c>
      <c r="AI7" s="167" t="s">
        <v>36</v>
      </c>
      <c r="AJ7" s="167" t="s">
        <v>36</v>
      </c>
      <c r="AK7" s="167" t="s">
        <v>36</v>
      </c>
      <c r="AL7" s="167" t="s">
        <v>36</v>
      </c>
      <c r="AQ7" s="54"/>
      <c r="AR7" s="54"/>
      <c r="AS7" s="54"/>
      <c r="AT7" s="55"/>
      <c r="AU7" s="55"/>
    </row>
    <row r="8" spans="1:51" s="53" customFormat="1" ht="15.9" customHeight="1" x14ac:dyDescent="0.2">
      <c r="A8" s="297" t="s">
        <v>37</v>
      </c>
      <c r="B8" s="299" t="s">
        <v>38</v>
      </c>
      <c r="C8" s="300" t="s">
        <v>39</v>
      </c>
      <c r="D8" s="302" t="s">
        <v>40</v>
      </c>
      <c r="E8" s="304" t="s">
        <v>41</v>
      </c>
      <c r="F8" s="306" t="s">
        <v>42</v>
      </c>
      <c r="G8" s="308" t="s">
        <v>43</v>
      </c>
      <c r="H8" s="309" t="s">
        <v>44</v>
      </c>
      <c r="I8" s="100" t="s">
        <v>45</v>
      </c>
      <c r="J8" s="318" t="s">
        <v>46</v>
      </c>
      <c r="K8" s="318"/>
      <c r="L8" s="318"/>
      <c r="M8" s="318"/>
      <c r="N8" s="100" t="s">
        <v>47</v>
      </c>
      <c r="O8" s="318" t="s">
        <v>46</v>
      </c>
      <c r="P8" s="318"/>
      <c r="Q8" s="318"/>
      <c r="R8" s="318"/>
      <c r="S8" s="319" t="s">
        <v>3</v>
      </c>
      <c r="T8" s="320"/>
      <c r="U8" s="319" t="s">
        <v>48</v>
      </c>
      <c r="V8" s="320"/>
      <c r="W8" s="168" t="str">
        <f t="shared" ref="W8:Z8" si="0">$S$8</f>
        <v>4×100mR</v>
      </c>
      <c r="X8" s="168" t="str">
        <f t="shared" si="0"/>
        <v>4×100mR</v>
      </c>
      <c r="Y8" s="168" t="str">
        <f t="shared" si="0"/>
        <v>4×100mR</v>
      </c>
      <c r="Z8" s="168" t="str">
        <f t="shared" si="0"/>
        <v>4×100mR</v>
      </c>
      <c r="AA8" s="185" t="str">
        <f t="shared" ref="AA8:AD8" si="1">$U$8</f>
        <v>低4×100mR</v>
      </c>
      <c r="AB8" s="185" t="str">
        <f t="shared" si="1"/>
        <v>低4×100mR</v>
      </c>
      <c r="AC8" s="185" t="str">
        <f t="shared" si="1"/>
        <v>低4×100mR</v>
      </c>
      <c r="AD8" s="185" t="str">
        <f t="shared" si="1"/>
        <v>低4×100mR</v>
      </c>
      <c r="AE8" s="168" t="str">
        <f t="shared" ref="AE8:AH8" si="2">$S$8</f>
        <v>4×100mR</v>
      </c>
      <c r="AF8" s="168" t="str">
        <f t="shared" si="2"/>
        <v>4×100mR</v>
      </c>
      <c r="AG8" s="168" t="str">
        <f t="shared" si="2"/>
        <v>4×100mR</v>
      </c>
      <c r="AH8" s="168" t="str">
        <f t="shared" si="2"/>
        <v>4×100mR</v>
      </c>
      <c r="AI8" s="185" t="str">
        <f t="shared" ref="AI8:AL8" si="3">$U$8</f>
        <v>低4×100mR</v>
      </c>
      <c r="AJ8" s="185" t="str">
        <f t="shared" si="3"/>
        <v>低4×100mR</v>
      </c>
      <c r="AK8" s="185" t="str">
        <f t="shared" si="3"/>
        <v>低4×100mR</v>
      </c>
      <c r="AL8" s="185" t="str">
        <f t="shared" si="3"/>
        <v>低4×100mR</v>
      </c>
      <c r="AM8" s="185"/>
      <c r="AN8" s="185"/>
      <c r="AO8" s="185"/>
      <c r="AP8" s="185"/>
      <c r="AQ8" s="185"/>
      <c r="AR8" s="185"/>
      <c r="AS8" s="185"/>
      <c r="AT8" s="185"/>
      <c r="AU8" s="187"/>
      <c r="AV8" s="192"/>
      <c r="AW8" s="192"/>
      <c r="AX8" s="192"/>
    </row>
    <row r="9" spans="1:51" s="53" customFormat="1" ht="15.9" customHeight="1" x14ac:dyDescent="0.2">
      <c r="A9" s="298"/>
      <c r="B9" s="298"/>
      <c r="C9" s="301"/>
      <c r="D9" s="303"/>
      <c r="E9" s="305"/>
      <c r="F9" s="307"/>
      <c r="G9" s="301"/>
      <c r="H9" s="310"/>
      <c r="I9" s="101" t="s">
        <v>49</v>
      </c>
      <c r="J9" s="102" t="s">
        <v>50</v>
      </c>
      <c r="K9" s="103" t="s">
        <v>51</v>
      </c>
      <c r="L9" s="104" t="s">
        <v>52</v>
      </c>
      <c r="M9" s="105" t="s">
        <v>53</v>
      </c>
      <c r="N9" s="106" t="s">
        <v>49</v>
      </c>
      <c r="O9" s="107" t="s">
        <v>50</v>
      </c>
      <c r="P9" s="103" t="s">
        <v>51</v>
      </c>
      <c r="Q9" s="104" t="s">
        <v>52</v>
      </c>
      <c r="R9" s="105" t="s">
        <v>53</v>
      </c>
      <c r="S9" s="169"/>
      <c r="T9" s="62"/>
      <c r="U9" s="292" t="s">
        <v>54</v>
      </c>
      <c r="V9" s="293"/>
      <c r="W9" s="170" t="s">
        <v>55</v>
      </c>
      <c r="X9" s="170" t="s">
        <v>56</v>
      </c>
      <c r="Y9" s="186" t="s">
        <v>57</v>
      </c>
      <c r="Z9" s="186" t="s">
        <v>58</v>
      </c>
      <c r="AA9" s="170" t="s">
        <v>55</v>
      </c>
      <c r="AB9" s="170" t="s">
        <v>56</v>
      </c>
      <c r="AC9" s="186" t="s">
        <v>57</v>
      </c>
      <c r="AD9" s="186" t="s">
        <v>58</v>
      </c>
      <c r="AE9" s="170" t="s">
        <v>55</v>
      </c>
      <c r="AF9" s="170" t="s">
        <v>56</v>
      </c>
      <c r="AG9" s="186" t="s">
        <v>57</v>
      </c>
      <c r="AH9" s="186" t="s">
        <v>58</v>
      </c>
      <c r="AI9" s="170" t="s">
        <v>55</v>
      </c>
      <c r="AJ9" s="170" t="s">
        <v>56</v>
      </c>
      <c r="AK9" s="186" t="s">
        <v>57</v>
      </c>
      <c r="AL9" s="186" t="s">
        <v>58</v>
      </c>
      <c r="AM9" s="187"/>
      <c r="AN9" s="187"/>
      <c r="AO9" s="187"/>
      <c r="AP9" s="187"/>
      <c r="AQ9" s="187"/>
      <c r="AR9" s="187"/>
      <c r="AS9" s="187"/>
      <c r="AT9" s="187"/>
      <c r="AU9" s="187"/>
      <c r="AV9" s="192"/>
      <c r="AW9" s="192"/>
      <c r="AX9" s="192"/>
    </row>
    <row r="10" spans="1:51" s="53" customFormat="1" ht="15.9" customHeight="1" x14ac:dyDescent="0.2">
      <c r="A10" s="63" t="s">
        <v>59</v>
      </c>
      <c r="B10" s="64" t="s">
        <v>60</v>
      </c>
      <c r="C10" s="65" t="s">
        <v>61</v>
      </c>
      <c r="D10" s="66" t="s">
        <v>62</v>
      </c>
      <c r="E10" s="67" t="s">
        <v>63</v>
      </c>
      <c r="F10" s="68" t="s">
        <v>64</v>
      </c>
      <c r="G10" s="65">
        <v>3</v>
      </c>
      <c r="H10" s="64" t="s">
        <v>35</v>
      </c>
      <c r="I10" s="65" t="s">
        <v>65</v>
      </c>
      <c r="J10" s="66" t="s">
        <v>66</v>
      </c>
      <c r="K10" s="108">
        <v>998</v>
      </c>
      <c r="L10" s="109">
        <v>43717</v>
      </c>
      <c r="M10" s="110" t="s">
        <v>67</v>
      </c>
      <c r="N10" s="111" t="s">
        <v>65</v>
      </c>
      <c r="O10" s="112" t="s">
        <v>68</v>
      </c>
      <c r="P10" s="113">
        <v>2039</v>
      </c>
      <c r="Q10" s="171">
        <v>43519</v>
      </c>
      <c r="R10" s="172" t="s">
        <v>69</v>
      </c>
      <c r="S10" s="173" t="s">
        <v>65</v>
      </c>
      <c r="T10" s="174" t="s">
        <v>55</v>
      </c>
      <c r="U10" s="175"/>
      <c r="V10" s="176"/>
      <c r="W10" s="177" t="str">
        <f t="shared" ref="W10:Z10" si="4">IF(COUNTIF(W11:W90,W9)&gt;3,1,"")</f>
        <v/>
      </c>
      <c r="X10" s="177" t="str">
        <f t="shared" si="4"/>
        <v/>
      </c>
      <c r="Y10" s="177" t="str">
        <f t="shared" si="4"/>
        <v/>
      </c>
      <c r="Z10" s="177" t="str">
        <f t="shared" si="4"/>
        <v/>
      </c>
      <c r="AA10" s="177" t="str">
        <f>IF(COUNTIF($U$11:$U$55,"*男子*")&gt;3,1,"")</f>
        <v/>
      </c>
      <c r="AB10" s="177" t="str">
        <f t="shared" ref="AB10:AD10" si="5">IF(COUNTIF(AB11:AB90,AB9)&gt;3,1,"")</f>
        <v/>
      </c>
      <c r="AC10" s="177" t="str">
        <f t="shared" si="5"/>
        <v/>
      </c>
      <c r="AD10" s="177" t="str">
        <f t="shared" si="5"/>
        <v/>
      </c>
      <c r="AE10" s="177" t="str">
        <f>IF(COUNTIF($S$11:$S$55,"*女子*")&gt;3,1,"")</f>
        <v/>
      </c>
      <c r="AF10" s="177" t="str">
        <f t="shared" ref="AF10:AH10" si="6">IF(COUNTIF(AF11:AF90,AF9)&gt;3,1,"")</f>
        <v/>
      </c>
      <c r="AG10" s="177" t="str">
        <f t="shared" si="6"/>
        <v/>
      </c>
      <c r="AH10" s="177" t="str">
        <f t="shared" si="6"/>
        <v/>
      </c>
      <c r="AI10" s="177" t="str">
        <f>IF(COUNTIF($U$11:$U$55,"*女子*")&gt;3,1,"")</f>
        <v/>
      </c>
      <c r="AJ10" s="177" t="str">
        <f t="shared" ref="AJ10:AL10" si="7">IF(COUNTIF(AJ11:AJ90,AJ9)&gt;3,1,"")</f>
        <v/>
      </c>
      <c r="AK10" s="177" t="str">
        <f t="shared" si="7"/>
        <v/>
      </c>
      <c r="AL10" s="177" t="str">
        <f t="shared" si="7"/>
        <v/>
      </c>
      <c r="AM10" s="187"/>
      <c r="AN10" s="188"/>
      <c r="AO10" s="187"/>
      <c r="AP10" s="187"/>
      <c r="AQ10" s="187"/>
      <c r="AR10" s="187"/>
      <c r="AS10" s="187"/>
      <c r="AT10" s="187"/>
      <c r="AU10" s="187"/>
      <c r="AV10" s="192"/>
      <c r="AW10" s="192"/>
      <c r="AX10" s="192"/>
    </row>
    <row r="11" spans="1:51" s="53" customFormat="1" ht="19.5" customHeight="1" x14ac:dyDescent="0.2">
      <c r="A11" s="69">
        <v>1</v>
      </c>
      <c r="B11" s="223"/>
      <c r="C11" s="211"/>
      <c r="D11" s="212"/>
      <c r="E11" s="213"/>
      <c r="F11" s="214"/>
      <c r="G11" s="70"/>
      <c r="H11" s="70"/>
      <c r="I11" s="114"/>
      <c r="J11" s="72"/>
      <c r="K11" s="115"/>
      <c r="L11" s="116"/>
      <c r="M11" s="117"/>
      <c r="N11" s="118"/>
      <c r="O11" s="72"/>
      <c r="P11" s="115"/>
      <c r="Q11" s="116"/>
      <c r="R11" s="117"/>
      <c r="S11" s="150"/>
      <c r="T11" s="178"/>
      <c r="U11" s="179"/>
      <c r="V11" s="178"/>
      <c r="W11" s="180" t="str">
        <f t="shared" ref="W11:Z11" si="8">IF(AND($H11="男",$T11=W$9),W$9,"")</f>
        <v/>
      </c>
      <c r="X11" s="180" t="str">
        <f t="shared" si="8"/>
        <v/>
      </c>
      <c r="Y11" s="180" t="str">
        <f t="shared" si="8"/>
        <v/>
      </c>
      <c r="Z11" s="180" t="str">
        <f t="shared" si="8"/>
        <v/>
      </c>
      <c r="AA11" s="180" t="str">
        <f t="shared" ref="AA11:AD11" si="9">IF(AND($H11="男",$V11=AA$9),AA$9,"")</f>
        <v/>
      </c>
      <c r="AB11" s="180" t="str">
        <f t="shared" si="9"/>
        <v/>
      </c>
      <c r="AC11" s="180" t="str">
        <f t="shared" si="9"/>
        <v/>
      </c>
      <c r="AD11" s="180" t="str">
        <f t="shared" si="9"/>
        <v/>
      </c>
      <c r="AE11" s="180" t="str">
        <f t="shared" ref="AE11:AH11" si="10">IF(AND($H11="女",$T11=AE$9),AE$9,"")</f>
        <v/>
      </c>
      <c r="AF11" s="180" t="str">
        <f t="shared" si="10"/>
        <v/>
      </c>
      <c r="AG11" s="180" t="str">
        <f t="shared" si="10"/>
        <v/>
      </c>
      <c r="AH11" s="180" t="str">
        <f t="shared" si="10"/>
        <v/>
      </c>
      <c r="AI11" s="180" t="str">
        <f t="shared" ref="AI11:AL11" si="11">IF(AND($H11="女",$V11=AI$9),AI$9,"")</f>
        <v/>
      </c>
      <c r="AJ11" s="180" t="str">
        <f t="shared" si="11"/>
        <v/>
      </c>
      <c r="AK11" s="180" t="str">
        <f t="shared" si="11"/>
        <v/>
      </c>
      <c r="AL11" s="180" t="str">
        <f t="shared" si="11"/>
        <v/>
      </c>
      <c r="AM11" s="189"/>
      <c r="AN11" s="190" t="str">
        <f>IF(AM11=2,IF(AL11=1,"ERROR",""),"")</f>
        <v/>
      </c>
      <c r="AO11" s="189"/>
      <c r="AP11" s="189"/>
      <c r="AQ11" s="189"/>
      <c r="AR11" s="189"/>
      <c r="AS11" s="189"/>
      <c r="AT11" s="189"/>
      <c r="AU11" s="189"/>
      <c r="AV11" s="193"/>
      <c r="AW11" s="193"/>
      <c r="AX11" s="193"/>
      <c r="AY11" s="194"/>
    </row>
    <row r="12" spans="1:51" s="53" customFormat="1" ht="19.5" customHeight="1" x14ac:dyDescent="0.2">
      <c r="A12" s="75">
        <v>2</v>
      </c>
      <c r="B12" s="222"/>
      <c r="C12" s="215"/>
      <c r="D12" s="216"/>
      <c r="E12" s="217"/>
      <c r="F12" s="218"/>
      <c r="G12" s="76"/>
      <c r="H12" s="76"/>
      <c r="I12" s="119"/>
      <c r="J12" s="78"/>
      <c r="K12" s="120"/>
      <c r="L12" s="121"/>
      <c r="M12" s="122"/>
      <c r="N12" s="123"/>
      <c r="O12" s="78"/>
      <c r="P12" s="120"/>
      <c r="Q12" s="121"/>
      <c r="R12" s="122"/>
      <c r="S12" s="77"/>
      <c r="T12" s="178"/>
      <c r="U12" s="181"/>
      <c r="V12" s="178"/>
      <c r="W12" s="180" t="str">
        <f t="shared" ref="W12:W43" si="12">IF(AND($H12="男",$T12=W$9),W$9,"")</f>
        <v/>
      </c>
      <c r="X12" s="180" t="str">
        <f t="shared" ref="X12:X43" si="13">IF(AND($H12="男",$T12=X$9),X$9,"")</f>
        <v/>
      </c>
      <c r="Y12" s="180" t="str">
        <f t="shared" ref="Y12:Y43" si="14">IF(AND($H12="男",$T12=Y$9),Y$9,"")</f>
        <v/>
      </c>
      <c r="Z12" s="180" t="str">
        <f t="shared" ref="Z12:Z43" si="15">IF(AND($H12="男",$T12=Z$9),Z$9,"")</f>
        <v/>
      </c>
      <c r="AA12" s="180" t="str">
        <f t="shared" ref="AA12:AA43" si="16">IF(AND($H12="男",$V12=AA$9),AA$9,"")</f>
        <v/>
      </c>
      <c r="AB12" s="180" t="str">
        <f t="shared" ref="AB12:AB43" si="17">IF(AND($H12="男",$V12=AB$9),AB$9,"")</f>
        <v/>
      </c>
      <c r="AC12" s="180" t="str">
        <f t="shared" ref="AC12:AC43" si="18">IF(AND($H12="男",$V12=AC$9),AC$9,"")</f>
        <v/>
      </c>
      <c r="AD12" s="180" t="str">
        <f t="shared" ref="AD12:AD43" si="19">IF(AND($H12="男",$V12=AD$9),AD$9,"")</f>
        <v/>
      </c>
      <c r="AE12" s="180" t="str">
        <f t="shared" ref="AE12:AE43" si="20">IF(AND($H12="女",$T12=AE$9),AE$9,"")</f>
        <v/>
      </c>
      <c r="AF12" s="180" t="str">
        <f t="shared" ref="AF12:AF43" si="21">IF(AND($H12="女",$T12=AF$9),AF$9,"")</f>
        <v/>
      </c>
      <c r="AG12" s="180" t="str">
        <f t="shared" ref="AG12:AG43" si="22">IF(AND($H12="女",$T12=AG$9),AG$9,"")</f>
        <v/>
      </c>
      <c r="AH12" s="180" t="str">
        <f t="shared" ref="AH12:AH43" si="23">IF(AND($H12="女",$T12=AH$9),AH$9,"")</f>
        <v/>
      </c>
      <c r="AI12" s="180" t="str">
        <f t="shared" ref="AI12:AI43" si="24">IF(AND($H12="女",$V12=AI$9),AI$9,"")</f>
        <v/>
      </c>
      <c r="AJ12" s="180" t="str">
        <f t="shared" ref="AJ12:AJ43" si="25">IF(AND($H12="女",$V12=AJ$9),AJ$9,"")</f>
        <v/>
      </c>
      <c r="AK12" s="180" t="str">
        <f t="shared" ref="AK12:AK43" si="26">IF(AND($H12="女",$V12=AK$9),AK$9,"")</f>
        <v/>
      </c>
      <c r="AL12" s="180" t="str">
        <f t="shared" ref="AL12:AL43" si="27">IF(AND($H12="女",$V12=AL$9),AL$9,"")</f>
        <v/>
      </c>
      <c r="AM12" s="189"/>
      <c r="AN12" s="190" t="str">
        <f t="shared" ref="AN12:AN75" si="28">IF(AM12=2,IF(AL12=1,"ERROR",""),"")</f>
        <v/>
      </c>
      <c r="AO12" s="189"/>
      <c r="AP12" s="189"/>
      <c r="AQ12" s="189"/>
      <c r="AR12" s="189"/>
      <c r="AS12" s="189"/>
      <c r="AT12" s="189"/>
      <c r="AU12" s="189"/>
      <c r="AV12" s="193"/>
      <c r="AW12" s="193"/>
      <c r="AX12" s="193"/>
      <c r="AY12" s="194"/>
    </row>
    <row r="13" spans="1:51" s="53" customFormat="1" ht="19.5" customHeight="1" x14ac:dyDescent="0.2">
      <c r="A13" s="75">
        <v>3</v>
      </c>
      <c r="B13" s="222"/>
      <c r="C13" s="215"/>
      <c r="D13" s="216"/>
      <c r="E13" s="217"/>
      <c r="F13" s="218"/>
      <c r="G13" s="76"/>
      <c r="H13" s="76"/>
      <c r="I13" s="119"/>
      <c r="J13" s="78"/>
      <c r="K13" s="120"/>
      <c r="L13" s="121"/>
      <c r="M13" s="122"/>
      <c r="N13" s="123"/>
      <c r="O13" s="78"/>
      <c r="P13" s="120"/>
      <c r="Q13" s="121"/>
      <c r="R13" s="122"/>
      <c r="S13" s="77"/>
      <c r="T13" s="178"/>
      <c r="U13" s="181"/>
      <c r="V13" s="178"/>
      <c r="W13" s="180" t="str">
        <f t="shared" si="12"/>
        <v/>
      </c>
      <c r="X13" s="180" t="str">
        <f t="shared" si="13"/>
        <v/>
      </c>
      <c r="Y13" s="180" t="str">
        <f t="shared" si="14"/>
        <v/>
      </c>
      <c r="Z13" s="180" t="str">
        <f t="shared" si="15"/>
        <v/>
      </c>
      <c r="AA13" s="180" t="str">
        <f t="shared" si="16"/>
        <v/>
      </c>
      <c r="AB13" s="180" t="str">
        <f t="shared" si="17"/>
        <v/>
      </c>
      <c r="AC13" s="180" t="str">
        <f t="shared" si="18"/>
        <v/>
      </c>
      <c r="AD13" s="180" t="str">
        <f t="shared" si="19"/>
        <v/>
      </c>
      <c r="AE13" s="180" t="str">
        <f t="shared" si="20"/>
        <v/>
      </c>
      <c r="AF13" s="180" t="str">
        <f t="shared" si="21"/>
        <v/>
      </c>
      <c r="AG13" s="180" t="str">
        <f t="shared" si="22"/>
        <v/>
      </c>
      <c r="AH13" s="180" t="str">
        <f t="shared" si="23"/>
        <v/>
      </c>
      <c r="AI13" s="180" t="str">
        <f t="shared" si="24"/>
        <v/>
      </c>
      <c r="AJ13" s="180" t="str">
        <f t="shared" si="25"/>
        <v/>
      </c>
      <c r="AK13" s="180" t="str">
        <f t="shared" si="26"/>
        <v/>
      </c>
      <c r="AL13" s="180" t="str">
        <f t="shared" si="27"/>
        <v/>
      </c>
      <c r="AM13" s="189"/>
      <c r="AN13" s="190" t="str">
        <f t="shared" si="28"/>
        <v/>
      </c>
      <c r="AO13" s="189"/>
      <c r="AP13" s="189"/>
      <c r="AQ13" s="189"/>
      <c r="AR13" s="189"/>
      <c r="AS13" s="189"/>
      <c r="AT13" s="189"/>
      <c r="AU13" s="189"/>
      <c r="AV13" s="193"/>
      <c r="AW13" s="193"/>
      <c r="AX13" s="193"/>
      <c r="AY13" s="194"/>
    </row>
    <row r="14" spans="1:51" s="53" customFormat="1" ht="19.5" customHeight="1" x14ac:dyDescent="0.2">
      <c r="A14" s="75">
        <v>4</v>
      </c>
      <c r="B14" s="222"/>
      <c r="C14" s="215"/>
      <c r="D14" s="216"/>
      <c r="E14" s="217"/>
      <c r="F14" s="218"/>
      <c r="G14" s="76"/>
      <c r="H14" s="76"/>
      <c r="I14" s="119"/>
      <c r="J14" s="78"/>
      <c r="K14" s="120"/>
      <c r="L14" s="121"/>
      <c r="M14" s="122"/>
      <c r="N14" s="123"/>
      <c r="O14" s="78"/>
      <c r="P14" s="120"/>
      <c r="Q14" s="121"/>
      <c r="R14" s="122"/>
      <c r="S14" s="77"/>
      <c r="T14" s="178"/>
      <c r="U14" s="181"/>
      <c r="V14" s="178"/>
      <c r="W14" s="180" t="str">
        <f t="shared" si="12"/>
        <v/>
      </c>
      <c r="X14" s="180" t="str">
        <f t="shared" si="13"/>
        <v/>
      </c>
      <c r="Y14" s="180" t="str">
        <f t="shared" si="14"/>
        <v/>
      </c>
      <c r="Z14" s="180" t="str">
        <f t="shared" si="15"/>
        <v/>
      </c>
      <c r="AA14" s="180" t="str">
        <f t="shared" si="16"/>
        <v/>
      </c>
      <c r="AB14" s="180" t="str">
        <f t="shared" si="17"/>
        <v/>
      </c>
      <c r="AC14" s="180" t="str">
        <f t="shared" si="18"/>
        <v/>
      </c>
      <c r="AD14" s="180" t="str">
        <f t="shared" si="19"/>
        <v/>
      </c>
      <c r="AE14" s="180" t="str">
        <f t="shared" si="20"/>
        <v/>
      </c>
      <c r="AF14" s="180" t="str">
        <f t="shared" si="21"/>
        <v/>
      </c>
      <c r="AG14" s="180" t="str">
        <f t="shared" si="22"/>
        <v/>
      </c>
      <c r="AH14" s="180" t="str">
        <f t="shared" si="23"/>
        <v/>
      </c>
      <c r="AI14" s="180" t="str">
        <f t="shared" si="24"/>
        <v/>
      </c>
      <c r="AJ14" s="180" t="str">
        <f t="shared" si="25"/>
        <v/>
      </c>
      <c r="AK14" s="180" t="str">
        <f t="shared" si="26"/>
        <v/>
      </c>
      <c r="AL14" s="180" t="str">
        <f t="shared" si="27"/>
        <v/>
      </c>
      <c r="AM14" s="189"/>
      <c r="AN14" s="190" t="str">
        <f t="shared" si="28"/>
        <v/>
      </c>
      <c r="AO14" s="189"/>
      <c r="AP14" s="189"/>
      <c r="AQ14" s="189"/>
      <c r="AR14" s="189"/>
      <c r="AS14" s="189"/>
      <c r="AT14" s="189"/>
      <c r="AU14" s="189"/>
      <c r="AV14" s="193"/>
      <c r="AW14" s="193"/>
      <c r="AX14" s="193"/>
      <c r="AY14" s="194"/>
    </row>
    <row r="15" spans="1:51" s="53" customFormat="1" ht="19.5" customHeight="1" x14ac:dyDescent="0.2">
      <c r="A15" s="81">
        <v>5</v>
      </c>
      <c r="B15" s="224"/>
      <c r="C15" s="220"/>
      <c r="D15" s="221"/>
      <c r="E15" s="219"/>
      <c r="F15" s="225"/>
      <c r="G15" s="82"/>
      <c r="H15" s="82"/>
      <c r="I15" s="124"/>
      <c r="J15" s="84"/>
      <c r="K15" s="125"/>
      <c r="L15" s="126"/>
      <c r="M15" s="127"/>
      <c r="N15" s="128"/>
      <c r="O15" s="84"/>
      <c r="P15" s="125"/>
      <c r="Q15" s="126"/>
      <c r="R15" s="127"/>
      <c r="S15" s="83"/>
      <c r="T15" s="146"/>
      <c r="U15" s="182"/>
      <c r="V15" s="183"/>
      <c r="W15" s="180" t="str">
        <f t="shared" si="12"/>
        <v/>
      </c>
      <c r="X15" s="180" t="str">
        <f t="shared" si="13"/>
        <v/>
      </c>
      <c r="Y15" s="180" t="str">
        <f t="shared" si="14"/>
        <v/>
      </c>
      <c r="Z15" s="180" t="str">
        <f t="shared" si="15"/>
        <v/>
      </c>
      <c r="AA15" s="180" t="str">
        <f t="shared" si="16"/>
        <v/>
      </c>
      <c r="AB15" s="180" t="str">
        <f t="shared" si="17"/>
        <v/>
      </c>
      <c r="AC15" s="180" t="str">
        <f t="shared" si="18"/>
        <v/>
      </c>
      <c r="AD15" s="180" t="str">
        <f t="shared" si="19"/>
        <v/>
      </c>
      <c r="AE15" s="180" t="str">
        <f t="shared" si="20"/>
        <v/>
      </c>
      <c r="AF15" s="180" t="str">
        <f t="shared" si="21"/>
        <v/>
      </c>
      <c r="AG15" s="180" t="str">
        <f t="shared" si="22"/>
        <v/>
      </c>
      <c r="AH15" s="180" t="str">
        <f t="shared" si="23"/>
        <v/>
      </c>
      <c r="AI15" s="180" t="str">
        <f t="shared" si="24"/>
        <v/>
      </c>
      <c r="AJ15" s="180" t="str">
        <f t="shared" si="25"/>
        <v/>
      </c>
      <c r="AK15" s="180" t="str">
        <f t="shared" si="26"/>
        <v/>
      </c>
      <c r="AL15" s="180" t="str">
        <f t="shared" si="27"/>
        <v/>
      </c>
      <c r="AM15" s="189"/>
      <c r="AN15" s="190" t="str">
        <f t="shared" si="28"/>
        <v/>
      </c>
      <c r="AO15" s="189"/>
      <c r="AP15" s="189"/>
      <c r="AQ15" s="189"/>
      <c r="AR15" s="189"/>
      <c r="AS15" s="189"/>
      <c r="AT15" s="189"/>
      <c r="AU15" s="189"/>
      <c r="AV15" s="193"/>
      <c r="AW15" s="193"/>
      <c r="AX15" s="193"/>
      <c r="AY15" s="194"/>
    </row>
    <row r="16" spans="1:51" s="53" customFormat="1" ht="19.5" customHeight="1" x14ac:dyDescent="0.2">
      <c r="A16" s="69">
        <v>6</v>
      </c>
      <c r="B16" s="223"/>
      <c r="C16" s="211"/>
      <c r="D16" s="212"/>
      <c r="E16" s="213"/>
      <c r="F16" s="214"/>
      <c r="G16" s="70"/>
      <c r="H16" s="70"/>
      <c r="I16" s="114"/>
      <c r="J16" s="72"/>
      <c r="K16" s="115"/>
      <c r="L16" s="129"/>
      <c r="M16" s="117"/>
      <c r="N16" s="118"/>
      <c r="O16" s="72"/>
      <c r="P16" s="115"/>
      <c r="Q16" s="129"/>
      <c r="R16" s="117"/>
      <c r="S16" s="71"/>
      <c r="T16" s="178"/>
      <c r="U16" s="114"/>
      <c r="V16" s="178"/>
      <c r="W16" s="180" t="str">
        <f t="shared" si="12"/>
        <v/>
      </c>
      <c r="X16" s="180" t="str">
        <f t="shared" si="13"/>
        <v/>
      </c>
      <c r="Y16" s="180" t="str">
        <f t="shared" si="14"/>
        <v/>
      </c>
      <c r="Z16" s="180" t="str">
        <f t="shared" si="15"/>
        <v/>
      </c>
      <c r="AA16" s="180" t="str">
        <f t="shared" si="16"/>
        <v/>
      </c>
      <c r="AB16" s="180" t="str">
        <f t="shared" si="17"/>
        <v/>
      </c>
      <c r="AC16" s="180" t="str">
        <f t="shared" si="18"/>
        <v/>
      </c>
      <c r="AD16" s="180" t="str">
        <f t="shared" si="19"/>
        <v/>
      </c>
      <c r="AE16" s="180" t="str">
        <f t="shared" si="20"/>
        <v/>
      </c>
      <c r="AF16" s="180" t="str">
        <f t="shared" si="21"/>
        <v/>
      </c>
      <c r="AG16" s="180" t="str">
        <f t="shared" si="22"/>
        <v/>
      </c>
      <c r="AH16" s="180" t="str">
        <f t="shared" si="23"/>
        <v/>
      </c>
      <c r="AI16" s="180" t="str">
        <f t="shared" si="24"/>
        <v/>
      </c>
      <c r="AJ16" s="180" t="str">
        <f t="shared" si="25"/>
        <v/>
      </c>
      <c r="AK16" s="180" t="str">
        <f t="shared" si="26"/>
        <v/>
      </c>
      <c r="AL16" s="180" t="str">
        <f t="shared" si="27"/>
        <v/>
      </c>
      <c r="AM16" s="189"/>
      <c r="AN16" s="190" t="str">
        <f t="shared" si="28"/>
        <v/>
      </c>
      <c r="AO16" s="189"/>
      <c r="AP16" s="189"/>
      <c r="AQ16" s="189"/>
      <c r="AR16" s="189"/>
      <c r="AS16" s="189"/>
      <c r="AT16" s="189"/>
      <c r="AU16" s="189"/>
      <c r="AV16" s="193"/>
      <c r="AW16" s="193"/>
      <c r="AX16" s="193"/>
      <c r="AY16" s="194"/>
    </row>
    <row r="17" spans="1:51" s="53" customFormat="1" ht="19.5" customHeight="1" x14ac:dyDescent="0.2">
      <c r="A17" s="75">
        <v>7</v>
      </c>
      <c r="B17" s="222"/>
      <c r="C17" s="215"/>
      <c r="D17" s="216"/>
      <c r="E17" s="217"/>
      <c r="F17" s="218"/>
      <c r="G17" s="76"/>
      <c r="H17" s="76"/>
      <c r="I17" s="119"/>
      <c r="J17" s="78"/>
      <c r="K17" s="120"/>
      <c r="L17" s="121"/>
      <c r="M17" s="122"/>
      <c r="N17" s="123"/>
      <c r="O17" s="78"/>
      <c r="P17" s="120"/>
      <c r="Q17" s="121"/>
      <c r="R17" s="122"/>
      <c r="S17" s="77"/>
      <c r="T17" s="178"/>
      <c r="U17" s="119"/>
      <c r="V17" s="178"/>
      <c r="W17" s="180" t="str">
        <f t="shared" si="12"/>
        <v/>
      </c>
      <c r="X17" s="180" t="str">
        <f t="shared" si="13"/>
        <v/>
      </c>
      <c r="Y17" s="180" t="str">
        <f t="shared" si="14"/>
        <v/>
      </c>
      <c r="Z17" s="180" t="str">
        <f t="shared" si="15"/>
        <v/>
      </c>
      <c r="AA17" s="180" t="str">
        <f t="shared" si="16"/>
        <v/>
      </c>
      <c r="AB17" s="180" t="str">
        <f t="shared" si="17"/>
        <v/>
      </c>
      <c r="AC17" s="180" t="str">
        <f t="shared" si="18"/>
        <v/>
      </c>
      <c r="AD17" s="180" t="str">
        <f t="shared" si="19"/>
        <v/>
      </c>
      <c r="AE17" s="180" t="str">
        <f t="shared" si="20"/>
        <v/>
      </c>
      <c r="AF17" s="180" t="str">
        <f t="shared" si="21"/>
        <v/>
      </c>
      <c r="AG17" s="180" t="str">
        <f t="shared" si="22"/>
        <v/>
      </c>
      <c r="AH17" s="180" t="str">
        <f t="shared" si="23"/>
        <v/>
      </c>
      <c r="AI17" s="180" t="str">
        <f t="shared" si="24"/>
        <v/>
      </c>
      <c r="AJ17" s="180" t="str">
        <f t="shared" si="25"/>
        <v/>
      </c>
      <c r="AK17" s="180" t="str">
        <f t="shared" si="26"/>
        <v/>
      </c>
      <c r="AL17" s="180" t="str">
        <f t="shared" si="27"/>
        <v/>
      </c>
      <c r="AM17" s="189"/>
      <c r="AN17" s="190" t="str">
        <f t="shared" si="28"/>
        <v/>
      </c>
      <c r="AO17" s="189"/>
      <c r="AP17" s="189"/>
      <c r="AQ17" s="189"/>
      <c r="AR17" s="189"/>
      <c r="AS17" s="189"/>
      <c r="AT17" s="189"/>
      <c r="AU17" s="189"/>
      <c r="AV17" s="193"/>
      <c r="AW17" s="193"/>
      <c r="AX17" s="193"/>
      <c r="AY17" s="194"/>
    </row>
    <row r="18" spans="1:51" s="53" customFormat="1" ht="19.5" customHeight="1" x14ac:dyDescent="0.2">
      <c r="A18" s="75">
        <v>8</v>
      </c>
      <c r="B18" s="222"/>
      <c r="C18" s="215"/>
      <c r="D18" s="216"/>
      <c r="E18" s="217"/>
      <c r="F18" s="218"/>
      <c r="G18" s="76"/>
      <c r="H18" s="76"/>
      <c r="I18" s="119"/>
      <c r="J18" s="78"/>
      <c r="K18" s="120"/>
      <c r="L18" s="121"/>
      <c r="M18" s="122"/>
      <c r="N18" s="123"/>
      <c r="O18" s="78"/>
      <c r="P18" s="120"/>
      <c r="Q18" s="121"/>
      <c r="R18" s="122"/>
      <c r="S18" s="77"/>
      <c r="T18" s="178"/>
      <c r="U18" s="119"/>
      <c r="V18" s="178"/>
      <c r="W18" s="180" t="str">
        <f t="shared" si="12"/>
        <v/>
      </c>
      <c r="X18" s="180" t="str">
        <f t="shared" si="13"/>
        <v/>
      </c>
      <c r="Y18" s="180" t="str">
        <f t="shared" si="14"/>
        <v/>
      </c>
      <c r="Z18" s="180" t="str">
        <f t="shared" si="15"/>
        <v/>
      </c>
      <c r="AA18" s="180" t="str">
        <f t="shared" si="16"/>
        <v/>
      </c>
      <c r="AB18" s="180" t="str">
        <f t="shared" si="17"/>
        <v/>
      </c>
      <c r="AC18" s="180" t="str">
        <f t="shared" si="18"/>
        <v/>
      </c>
      <c r="AD18" s="180" t="str">
        <f t="shared" si="19"/>
        <v/>
      </c>
      <c r="AE18" s="180" t="str">
        <f t="shared" si="20"/>
        <v/>
      </c>
      <c r="AF18" s="180" t="str">
        <f t="shared" si="21"/>
        <v/>
      </c>
      <c r="AG18" s="180" t="str">
        <f t="shared" si="22"/>
        <v/>
      </c>
      <c r="AH18" s="180" t="str">
        <f t="shared" si="23"/>
        <v/>
      </c>
      <c r="AI18" s="180" t="str">
        <f t="shared" si="24"/>
        <v/>
      </c>
      <c r="AJ18" s="180" t="str">
        <f t="shared" si="25"/>
        <v/>
      </c>
      <c r="AK18" s="180" t="str">
        <f t="shared" si="26"/>
        <v/>
      </c>
      <c r="AL18" s="180" t="str">
        <f t="shared" si="27"/>
        <v/>
      </c>
      <c r="AM18" s="189"/>
      <c r="AN18" s="190" t="str">
        <f t="shared" si="28"/>
        <v/>
      </c>
      <c r="AO18" s="189"/>
      <c r="AP18" s="189"/>
      <c r="AQ18" s="189"/>
      <c r="AR18" s="189"/>
      <c r="AS18" s="189"/>
      <c r="AT18" s="189"/>
      <c r="AU18" s="189"/>
      <c r="AV18" s="193"/>
      <c r="AW18" s="193"/>
      <c r="AX18" s="193"/>
      <c r="AY18" s="194"/>
    </row>
    <row r="19" spans="1:51" s="53" customFormat="1" ht="19.5" customHeight="1" x14ac:dyDescent="0.2">
      <c r="A19" s="75">
        <v>9</v>
      </c>
      <c r="B19" s="222"/>
      <c r="C19" s="215"/>
      <c r="D19" s="216"/>
      <c r="E19" s="217"/>
      <c r="F19" s="218"/>
      <c r="G19" s="76"/>
      <c r="H19" s="76"/>
      <c r="I19" s="119"/>
      <c r="J19" s="78"/>
      <c r="K19" s="120"/>
      <c r="L19" s="121"/>
      <c r="M19" s="122"/>
      <c r="N19" s="123"/>
      <c r="O19" s="78"/>
      <c r="P19" s="120"/>
      <c r="Q19" s="121"/>
      <c r="R19" s="122"/>
      <c r="S19" s="77"/>
      <c r="T19" s="178"/>
      <c r="U19" s="119"/>
      <c r="V19" s="178"/>
      <c r="W19" s="180" t="str">
        <f t="shared" si="12"/>
        <v/>
      </c>
      <c r="X19" s="180" t="str">
        <f t="shared" si="13"/>
        <v/>
      </c>
      <c r="Y19" s="180" t="str">
        <f t="shared" si="14"/>
        <v/>
      </c>
      <c r="Z19" s="180" t="str">
        <f t="shared" si="15"/>
        <v/>
      </c>
      <c r="AA19" s="180" t="str">
        <f t="shared" si="16"/>
        <v/>
      </c>
      <c r="AB19" s="180" t="str">
        <f t="shared" si="17"/>
        <v/>
      </c>
      <c r="AC19" s="180" t="str">
        <f t="shared" si="18"/>
        <v/>
      </c>
      <c r="AD19" s="180" t="str">
        <f t="shared" si="19"/>
        <v/>
      </c>
      <c r="AE19" s="180" t="str">
        <f t="shared" si="20"/>
        <v/>
      </c>
      <c r="AF19" s="180" t="str">
        <f t="shared" si="21"/>
        <v/>
      </c>
      <c r="AG19" s="180" t="str">
        <f t="shared" si="22"/>
        <v/>
      </c>
      <c r="AH19" s="180" t="str">
        <f t="shared" si="23"/>
        <v/>
      </c>
      <c r="AI19" s="180" t="str">
        <f t="shared" si="24"/>
        <v/>
      </c>
      <c r="AJ19" s="180" t="str">
        <f t="shared" si="25"/>
        <v/>
      </c>
      <c r="AK19" s="180" t="str">
        <f t="shared" si="26"/>
        <v/>
      </c>
      <c r="AL19" s="180" t="str">
        <f t="shared" si="27"/>
        <v/>
      </c>
      <c r="AM19" s="189"/>
      <c r="AN19" s="190" t="str">
        <f t="shared" si="28"/>
        <v/>
      </c>
      <c r="AO19" s="189"/>
      <c r="AP19" s="189"/>
      <c r="AQ19" s="189"/>
      <c r="AR19" s="189"/>
      <c r="AS19" s="189"/>
      <c r="AT19" s="189"/>
      <c r="AU19" s="189"/>
      <c r="AV19" s="193"/>
      <c r="AW19" s="193"/>
      <c r="AX19" s="193"/>
      <c r="AY19" s="194"/>
    </row>
    <row r="20" spans="1:51" s="53" customFormat="1" ht="19.5" customHeight="1" x14ac:dyDescent="0.2">
      <c r="A20" s="81">
        <v>10</v>
      </c>
      <c r="B20" s="224"/>
      <c r="C20" s="220"/>
      <c r="D20" s="221"/>
      <c r="E20" s="219"/>
      <c r="F20" s="225"/>
      <c r="G20" s="82"/>
      <c r="H20" s="82"/>
      <c r="I20" s="124"/>
      <c r="J20" s="84"/>
      <c r="K20" s="125"/>
      <c r="L20" s="126"/>
      <c r="M20" s="127"/>
      <c r="N20" s="128"/>
      <c r="O20" s="84"/>
      <c r="P20" s="125"/>
      <c r="Q20" s="126"/>
      <c r="R20" s="127"/>
      <c r="S20" s="83"/>
      <c r="T20" s="183"/>
      <c r="U20" s="124"/>
      <c r="V20" s="178"/>
      <c r="W20" s="180" t="str">
        <f t="shared" si="12"/>
        <v/>
      </c>
      <c r="X20" s="180" t="str">
        <f t="shared" si="13"/>
        <v/>
      </c>
      <c r="Y20" s="180" t="str">
        <f t="shared" si="14"/>
        <v/>
      </c>
      <c r="Z20" s="180" t="str">
        <f t="shared" si="15"/>
        <v/>
      </c>
      <c r="AA20" s="180" t="str">
        <f t="shared" si="16"/>
        <v/>
      </c>
      <c r="AB20" s="180" t="str">
        <f t="shared" si="17"/>
        <v/>
      </c>
      <c r="AC20" s="180" t="str">
        <f t="shared" si="18"/>
        <v/>
      </c>
      <c r="AD20" s="180" t="str">
        <f t="shared" si="19"/>
        <v/>
      </c>
      <c r="AE20" s="180" t="str">
        <f t="shared" si="20"/>
        <v/>
      </c>
      <c r="AF20" s="180" t="str">
        <f t="shared" si="21"/>
        <v/>
      </c>
      <c r="AG20" s="180" t="str">
        <f t="shared" si="22"/>
        <v/>
      </c>
      <c r="AH20" s="180" t="str">
        <f t="shared" si="23"/>
        <v/>
      </c>
      <c r="AI20" s="180" t="str">
        <f t="shared" si="24"/>
        <v/>
      </c>
      <c r="AJ20" s="180" t="str">
        <f t="shared" si="25"/>
        <v/>
      </c>
      <c r="AK20" s="180" t="str">
        <f t="shared" si="26"/>
        <v/>
      </c>
      <c r="AL20" s="180" t="str">
        <f t="shared" si="27"/>
        <v/>
      </c>
      <c r="AM20" s="189"/>
      <c r="AN20" s="190" t="str">
        <f t="shared" si="28"/>
        <v/>
      </c>
      <c r="AO20" s="189"/>
      <c r="AP20" s="189"/>
      <c r="AQ20" s="189"/>
      <c r="AR20" s="189"/>
      <c r="AS20" s="189"/>
      <c r="AT20" s="189"/>
      <c r="AU20" s="189"/>
      <c r="AV20" s="193"/>
      <c r="AW20" s="193"/>
      <c r="AX20" s="193"/>
      <c r="AY20" s="194"/>
    </row>
    <row r="21" spans="1:51" s="53" customFormat="1" ht="19.5" customHeight="1" x14ac:dyDescent="0.2">
      <c r="A21" s="69">
        <v>11</v>
      </c>
      <c r="B21" s="223"/>
      <c r="C21" s="211"/>
      <c r="D21" s="212"/>
      <c r="E21" s="213"/>
      <c r="F21" s="214"/>
      <c r="G21" s="70"/>
      <c r="H21" s="70"/>
      <c r="I21" s="114"/>
      <c r="J21" s="72"/>
      <c r="K21" s="115"/>
      <c r="L21" s="129"/>
      <c r="M21" s="117"/>
      <c r="N21" s="118"/>
      <c r="O21" s="72"/>
      <c r="P21" s="115"/>
      <c r="Q21" s="129"/>
      <c r="R21" s="117"/>
      <c r="S21" s="71"/>
      <c r="T21" s="178"/>
      <c r="U21" s="114"/>
      <c r="V21" s="178"/>
      <c r="W21" s="180" t="str">
        <f t="shared" si="12"/>
        <v/>
      </c>
      <c r="X21" s="180" t="str">
        <f t="shared" si="13"/>
        <v/>
      </c>
      <c r="Y21" s="180" t="str">
        <f t="shared" si="14"/>
        <v/>
      </c>
      <c r="Z21" s="180" t="str">
        <f t="shared" si="15"/>
        <v/>
      </c>
      <c r="AA21" s="180" t="str">
        <f t="shared" si="16"/>
        <v/>
      </c>
      <c r="AB21" s="180" t="str">
        <f t="shared" si="17"/>
        <v/>
      </c>
      <c r="AC21" s="180" t="str">
        <f t="shared" si="18"/>
        <v/>
      </c>
      <c r="AD21" s="180" t="str">
        <f t="shared" si="19"/>
        <v/>
      </c>
      <c r="AE21" s="180" t="str">
        <f t="shared" si="20"/>
        <v/>
      </c>
      <c r="AF21" s="180" t="str">
        <f t="shared" si="21"/>
        <v/>
      </c>
      <c r="AG21" s="180" t="str">
        <f t="shared" si="22"/>
        <v/>
      </c>
      <c r="AH21" s="180" t="str">
        <f t="shared" si="23"/>
        <v/>
      </c>
      <c r="AI21" s="180" t="str">
        <f t="shared" si="24"/>
        <v/>
      </c>
      <c r="AJ21" s="180" t="str">
        <f t="shared" si="25"/>
        <v/>
      </c>
      <c r="AK21" s="180" t="str">
        <f t="shared" si="26"/>
        <v/>
      </c>
      <c r="AL21" s="180" t="str">
        <f t="shared" si="27"/>
        <v/>
      </c>
      <c r="AM21" s="189"/>
      <c r="AN21" s="190" t="str">
        <f t="shared" si="28"/>
        <v/>
      </c>
      <c r="AO21" s="189"/>
      <c r="AP21" s="189"/>
      <c r="AQ21" s="189"/>
      <c r="AR21" s="189"/>
      <c r="AS21" s="189"/>
      <c r="AT21" s="189"/>
      <c r="AU21" s="189"/>
      <c r="AV21" s="193"/>
      <c r="AW21" s="193"/>
      <c r="AX21" s="193"/>
      <c r="AY21" s="194"/>
    </row>
    <row r="22" spans="1:51" s="53" customFormat="1" ht="19.5" customHeight="1" x14ac:dyDescent="0.2">
      <c r="A22" s="75">
        <v>12</v>
      </c>
      <c r="B22" s="222"/>
      <c r="C22" s="215"/>
      <c r="D22" s="216"/>
      <c r="E22" s="217"/>
      <c r="F22" s="218"/>
      <c r="G22" s="76"/>
      <c r="H22" s="76"/>
      <c r="I22" s="119"/>
      <c r="J22" s="78"/>
      <c r="K22" s="120"/>
      <c r="L22" s="121"/>
      <c r="M22" s="122"/>
      <c r="N22" s="123"/>
      <c r="O22" s="78"/>
      <c r="P22" s="120"/>
      <c r="Q22" s="121"/>
      <c r="R22" s="122"/>
      <c r="S22" s="77"/>
      <c r="T22" s="178"/>
      <c r="U22" s="119"/>
      <c r="V22" s="178"/>
      <c r="W22" s="180" t="str">
        <f t="shared" si="12"/>
        <v/>
      </c>
      <c r="X22" s="180" t="str">
        <f t="shared" si="13"/>
        <v/>
      </c>
      <c r="Y22" s="180" t="str">
        <f t="shared" si="14"/>
        <v/>
      </c>
      <c r="Z22" s="180" t="str">
        <f t="shared" si="15"/>
        <v/>
      </c>
      <c r="AA22" s="180" t="str">
        <f t="shared" si="16"/>
        <v/>
      </c>
      <c r="AB22" s="180" t="str">
        <f t="shared" si="17"/>
        <v/>
      </c>
      <c r="AC22" s="180" t="str">
        <f t="shared" si="18"/>
        <v/>
      </c>
      <c r="AD22" s="180" t="str">
        <f t="shared" si="19"/>
        <v/>
      </c>
      <c r="AE22" s="180" t="str">
        <f t="shared" si="20"/>
        <v/>
      </c>
      <c r="AF22" s="180" t="str">
        <f t="shared" si="21"/>
        <v/>
      </c>
      <c r="AG22" s="180" t="str">
        <f t="shared" si="22"/>
        <v/>
      </c>
      <c r="AH22" s="180" t="str">
        <f t="shared" si="23"/>
        <v/>
      </c>
      <c r="AI22" s="180" t="str">
        <f t="shared" si="24"/>
        <v/>
      </c>
      <c r="AJ22" s="180" t="str">
        <f t="shared" si="25"/>
        <v/>
      </c>
      <c r="AK22" s="180" t="str">
        <f t="shared" si="26"/>
        <v/>
      </c>
      <c r="AL22" s="180" t="str">
        <f t="shared" si="27"/>
        <v/>
      </c>
      <c r="AM22" s="189"/>
      <c r="AN22" s="190" t="str">
        <f t="shared" si="28"/>
        <v/>
      </c>
      <c r="AO22" s="189"/>
      <c r="AP22" s="189"/>
      <c r="AQ22" s="189"/>
      <c r="AR22" s="189"/>
      <c r="AS22" s="189"/>
      <c r="AT22" s="189"/>
      <c r="AU22" s="189"/>
      <c r="AV22" s="193"/>
      <c r="AW22" s="193"/>
      <c r="AX22" s="193"/>
      <c r="AY22" s="194"/>
    </row>
    <row r="23" spans="1:51" s="53" customFormat="1" ht="19.5" customHeight="1" x14ac:dyDescent="0.2">
      <c r="A23" s="75">
        <v>13</v>
      </c>
      <c r="B23" s="222"/>
      <c r="C23" s="215"/>
      <c r="D23" s="216"/>
      <c r="E23" s="217"/>
      <c r="F23" s="218"/>
      <c r="G23" s="76"/>
      <c r="H23" s="76"/>
      <c r="I23" s="119"/>
      <c r="J23" s="78"/>
      <c r="K23" s="120"/>
      <c r="L23" s="121"/>
      <c r="M23" s="122"/>
      <c r="N23" s="123"/>
      <c r="O23" s="78"/>
      <c r="P23" s="120"/>
      <c r="Q23" s="121"/>
      <c r="R23" s="122"/>
      <c r="S23" s="77"/>
      <c r="T23" s="178"/>
      <c r="U23" s="119"/>
      <c r="V23" s="178"/>
      <c r="W23" s="180" t="str">
        <f t="shared" si="12"/>
        <v/>
      </c>
      <c r="X23" s="180" t="str">
        <f t="shared" si="13"/>
        <v/>
      </c>
      <c r="Y23" s="180" t="str">
        <f t="shared" si="14"/>
        <v/>
      </c>
      <c r="Z23" s="180" t="str">
        <f t="shared" si="15"/>
        <v/>
      </c>
      <c r="AA23" s="180" t="str">
        <f t="shared" si="16"/>
        <v/>
      </c>
      <c r="AB23" s="180" t="str">
        <f t="shared" si="17"/>
        <v/>
      </c>
      <c r="AC23" s="180" t="str">
        <f t="shared" si="18"/>
        <v/>
      </c>
      <c r="AD23" s="180" t="str">
        <f t="shared" si="19"/>
        <v/>
      </c>
      <c r="AE23" s="180" t="str">
        <f t="shared" si="20"/>
        <v/>
      </c>
      <c r="AF23" s="180" t="str">
        <f t="shared" si="21"/>
        <v/>
      </c>
      <c r="AG23" s="180" t="str">
        <f t="shared" si="22"/>
        <v/>
      </c>
      <c r="AH23" s="180" t="str">
        <f t="shared" si="23"/>
        <v/>
      </c>
      <c r="AI23" s="180" t="str">
        <f t="shared" si="24"/>
        <v/>
      </c>
      <c r="AJ23" s="180" t="str">
        <f t="shared" si="25"/>
        <v/>
      </c>
      <c r="AK23" s="180" t="str">
        <f t="shared" si="26"/>
        <v/>
      </c>
      <c r="AL23" s="180" t="str">
        <f t="shared" si="27"/>
        <v/>
      </c>
      <c r="AM23" s="189"/>
      <c r="AN23" s="190" t="str">
        <f t="shared" si="28"/>
        <v/>
      </c>
      <c r="AO23" s="189"/>
      <c r="AP23" s="189"/>
      <c r="AQ23" s="189"/>
      <c r="AR23" s="189"/>
      <c r="AS23" s="189"/>
      <c r="AT23" s="189"/>
      <c r="AU23" s="189"/>
      <c r="AV23" s="193"/>
      <c r="AW23" s="193"/>
      <c r="AX23" s="193"/>
      <c r="AY23" s="194"/>
    </row>
    <row r="24" spans="1:51" s="53" customFormat="1" ht="19.5" customHeight="1" x14ac:dyDescent="0.2">
      <c r="A24" s="75">
        <v>14</v>
      </c>
      <c r="B24" s="222"/>
      <c r="C24" s="215"/>
      <c r="D24" s="216"/>
      <c r="E24" s="217"/>
      <c r="F24" s="218"/>
      <c r="G24" s="76"/>
      <c r="H24" s="76"/>
      <c r="I24" s="119"/>
      <c r="J24" s="78"/>
      <c r="K24" s="120"/>
      <c r="L24" s="121"/>
      <c r="M24" s="122"/>
      <c r="N24" s="123"/>
      <c r="O24" s="78"/>
      <c r="P24" s="120"/>
      <c r="Q24" s="121"/>
      <c r="R24" s="122"/>
      <c r="S24" s="77"/>
      <c r="T24" s="178"/>
      <c r="U24" s="119"/>
      <c r="V24" s="178"/>
      <c r="W24" s="180" t="str">
        <f t="shared" si="12"/>
        <v/>
      </c>
      <c r="X24" s="180" t="str">
        <f t="shared" si="13"/>
        <v/>
      </c>
      <c r="Y24" s="180" t="str">
        <f t="shared" si="14"/>
        <v/>
      </c>
      <c r="Z24" s="180" t="str">
        <f t="shared" si="15"/>
        <v/>
      </c>
      <c r="AA24" s="180" t="str">
        <f t="shared" si="16"/>
        <v/>
      </c>
      <c r="AB24" s="180" t="str">
        <f t="shared" si="17"/>
        <v/>
      </c>
      <c r="AC24" s="180" t="str">
        <f t="shared" si="18"/>
        <v/>
      </c>
      <c r="AD24" s="180" t="str">
        <f t="shared" si="19"/>
        <v/>
      </c>
      <c r="AE24" s="180" t="str">
        <f t="shared" si="20"/>
        <v/>
      </c>
      <c r="AF24" s="180" t="str">
        <f t="shared" si="21"/>
        <v/>
      </c>
      <c r="AG24" s="180" t="str">
        <f t="shared" si="22"/>
        <v/>
      </c>
      <c r="AH24" s="180" t="str">
        <f t="shared" si="23"/>
        <v/>
      </c>
      <c r="AI24" s="180" t="str">
        <f t="shared" si="24"/>
        <v/>
      </c>
      <c r="AJ24" s="180" t="str">
        <f t="shared" si="25"/>
        <v/>
      </c>
      <c r="AK24" s="180" t="str">
        <f t="shared" si="26"/>
        <v/>
      </c>
      <c r="AL24" s="180" t="str">
        <f t="shared" si="27"/>
        <v/>
      </c>
      <c r="AM24" s="189"/>
      <c r="AN24" s="190" t="str">
        <f t="shared" si="28"/>
        <v/>
      </c>
      <c r="AO24" s="189"/>
      <c r="AP24" s="189"/>
      <c r="AQ24" s="189"/>
      <c r="AR24" s="189"/>
      <c r="AS24" s="189"/>
      <c r="AT24" s="189"/>
      <c r="AU24" s="189"/>
      <c r="AV24" s="193"/>
      <c r="AW24" s="193"/>
      <c r="AX24" s="193"/>
      <c r="AY24" s="194"/>
    </row>
    <row r="25" spans="1:51" s="53" customFormat="1" ht="19.5" customHeight="1" x14ac:dyDescent="0.2">
      <c r="A25" s="81">
        <v>15</v>
      </c>
      <c r="B25" s="224"/>
      <c r="C25" s="220"/>
      <c r="D25" s="221"/>
      <c r="E25" s="219"/>
      <c r="F25" s="225"/>
      <c r="G25" s="82"/>
      <c r="H25" s="82"/>
      <c r="I25" s="124"/>
      <c r="J25" s="84"/>
      <c r="K25" s="125"/>
      <c r="L25" s="126"/>
      <c r="M25" s="127"/>
      <c r="N25" s="128"/>
      <c r="O25" s="84"/>
      <c r="P25" s="125"/>
      <c r="Q25" s="126"/>
      <c r="R25" s="127"/>
      <c r="S25" s="83"/>
      <c r="T25" s="183"/>
      <c r="U25" s="124"/>
      <c r="V25" s="183"/>
      <c r="W25" s="180" t="str">
        <f t="shared" si="12"/>
        <v/>
      </c>
      <c r="X25" s="180" t="str">
        <f t="shared" si="13"/>
        <v/>
      </c>
      <c r="Y25" s="180" t="str">
        <f t="shared" si="14"/>
        <v/>
      </c>
      <c r="Z25" s="180" t="str">
        <f t="shared" si="15"/>
        <v/>
      </c>
      <c r="AA25" s="180" t="str">
        <f t="shared" si="16"/>
        <v/>
      </c>
      <c r="AB25" s="180" t="str">
        <f t="shared" si="17"/>
        <v/>
      </c>
      <c r="AC25" s="180" t="str">
        <f t="shared" si="18"/>
        <v/>
      </c>
      <c r="AD25" s="180" t="str">
        <f t="shared" si="19"/>
        <v/>
      </c>
      <c r="AE25" s="180" t="str">
        <f t="shared" si="20"/>
        <v/>
      </c>
      <c r="AF25" s="180" t="str">
        <f t="shared" si="21"/>
        <v/>
      </c>
      <c r="AG25" s="180" t="str">
        <f t="shared" si="22"/>
        <v/>
      </c>
      <c r="AH25" s="180" t="str">
        <f t="shared" si="23"/>
        <v/>
      </c>
      <c r="AI25" s="180" t="str">
        <f t="shared" si="24"/>
        <v/>
      </c>
      <c r="AJ25" s="180" t="str">
        <f t="shared" si="25"/>
        <v/>
      </c>
      <c r="AK25" s="180" t="str">
        <f t="shared" si="26"/>
        <v/>
      </c>
      <c r="AL25" s="180" t="str">
        <f t="shared" si="27"/>
        <v/>
      </c>
      <c r="AM25" s="189"/>
      <c r="AN25" s="190" t="str">
        <f t="shared" si="28"/>
        <v/>
      </c>
      <c r="AO25" s="189"/>
      <c r="AP25" s="189"/>
      <c r="AQ25" s="189"/>
      <c r="AR25" s="189"/>
      <c r="AS25" s="189"/>
      <c r="AT25" s="189"/>
      <c r="AU25" s="189"/>
      <c r="AV25" s="193"/>
      <c r="AW25" s="193"/>
      <c r="AX25" s="193"/>
      <c r="AY25" s="194"/>
    </row>
    <row r="26" spans="1:51" s="53" customFormat="1" ht="19.5" customHeight="1" x14ac:dyDescent="0.2">
      <c r="A26" s="69">
        <v>16</v>
      </c>
      <c r="B26" s="223"/>
      <c r="C26" s="211"/>
      <c r="D26" s="212"/>
      <c r="E26" s="213"/>
      <c r="F26" s="214"/>
      <c r="G26" s="70"/>
      <c r="H26" s="70"/>
      <c r="I26" s="114"/>
      <c r="J26" s="72"/>
      <c r="K26" s="115"/>
      <c r="L26" s="129"/>
      <c r="M26" s="117"/>
      <c r="N26" s="118"/>
      <c r="O26" s="72"/>
      <c r="P26" s="115"/>
      <c r="Q26" s="129"/>
      <c r="R26" s="117"/>
      <c r="S26" s="71"/>
      <c r="T26" s="178"/>
      <c r="U26" s="114"/>
      <c r="V26" s="178"/>
      <c r="W26" s="180" t="str">
        <f t="shared" si="12"/>
        <v/>
      </c>
      <c r="X26" s="180" t="str">
        <f t="shared" si="13"/>
        <v/>
      </c>
      <c r="Y26" s="180" t="str">
        <f t="shared" si="14"/>
        <v/>
      </c>
      <c r="Z26" s="180" t="str">
        <f t="shared" si="15"/>
        <v/>
      </c>
      <c r="AA26" s="180" t="str">
        <f t="shared" si="16"/>
        <v/>
      </c>
      <c r="AB26" s="180" t="str">
        <f t="shared" si="17"/>
        <v/>
      </c>
      <c r="AC26" s="180" t="str">
        <f t="shared" si="18"/>
        <v/>
      </c>
      <c r="AD26" s="180" t="str">
        <f t="shared" si="19"/>
        <v/>
      </c>
      <c r="AE26" s="180" t="str">
        <f t="shared" si="20"/>
        <v/>
      </c>
      <c r="AF26" s="180" t="str">
        <f t="shared" si="21"/>
        <v/>
      </c>
      <c r="AG26" s="180" t="str">
        <f t="shared" si="22"/>
        <v/>
      </c>
      <c r="AH26" s="180" t="str">
        <f t="shared" si="23"/>
        <v/>
      </c>
      <c r="AI26" s="180" t="str">
        <f t="shared" si="24"/>
        <v/>
      </c>
      <c r="AJ26" s="180" t="str">
        <f t="shared" si="25"/>
        <v/>
      </c>
      <c r="AK26" s="180" t="str">
        <f t="shared" si="26"/>
        <v/>
      </c>
      <c r="AL26" s="180" t="str">
        <f t="shared" si="27"/>
        <v/>
      </c>
      <c r="AM26" s="189"/>
      <c r="AN26" s="190" t="str">
        <f t="shared" si="28"/>
        <v/>
      </c>
      <c r="AO26" s="189"/>
      <c r="AP26" s="189"/>
      <c r="AQ26" s="189"/>
      <c r="AR26" s="189"/>
      <c r="AS26" s="189"/>
      <c r="AT26" s="189"/>
      <c r="AU26" s="189"/>
      <c r="AV26" s="193"/>
      <c r="AW26" s="193"/>
      <c r="AX26" s="193"/>
      <c r="AY26" s="194"/>
    </row>
    <row r="27" spans="1:51" s="53" customFormat="1" ht="19.5" customHeight="1" x14ac:dyDescent="0.2">
      <c r="A27" s="75">
        <v>17</v>
      </c>
      <c r="B27" s="222"/>
      <c r="C27" s="215"/>
      <c r="D27" s="216"/>
      <c r="E27" s="217"/>
      <c r="F27" s="218"/>
      <c r="G27" s="76"/>
      <c r="H27" s="76"/>
      <c r="I27" s="119"/>
      <c r="J27" s="78"/>
      <c r="K27" s="120"/>
      <c r="L27" s="121"/>
      <c r="M27" s="122"/>
      <c r="N27" s="123"/>
      <c r="O27" s="78"/>
      <c r="P27" s="120"/>
      <c r="Q27" s="121"/>
      <c r="R27" s="122"/>
      <c r="S27" s="77"/>
      <c r="T27" s="178"/>
      <c r="U27" s="119"/>
      <c r="V27" s="178"/>
      <c r="W27" s="180" t="str">
        <f t="shared" si="12"/>
        <v/>
      </c>
      <c r="X27" s="180" t="str">
        <f t="shared" si="13"/>
        <v/>
      </c>
      <c r="Y27" s="180" t="str">
        <f t="shared" si="14"/>
        <v/>
      </c>
      <c r="Z27" s="180" t="str">
        <f t="shared" si="15"/>
        <v/>
      </c>
      <c r="AA27" s="180" t="str">
        <f t="shared" si="16"/>
        <v/>
      </c>
      <c r="AB27" s="180" t="str">
        <f t="shared" si="17"/>
        <v/>
      </c>
      <c r="AC27" s="180" t="str">
        <f t="shared" si="18"/>
        <v/>
      </c>
      <c r="AD27" s="180" t="str">
        <f t="shared" si="19"/>
        <v/>
      </c>
      <c r="AE27" s="180" t="str">
        <f t="shared" si="20"/>
        <v/>
      </c>
      <c r="AF27" s="180" t="str">
        <f t="shared" si="21"/>
        <v/>
      </c>
      <c r="AG27" s="180" t="str">
        <f t="shared" si="22"/>
        <v/>
      </c>
      <c r="AH27" s="180" t="str">
        <f t="shared" si="23"/>
        <v/>
      </c>
      <c r="AI27" s="180" t="str">
        <f t="shared" si="24"/>
        <v/>
      </c>
      <c r="AJ27" s="180" t="str">
        <f t="shared" si="25"/>
        <v/>
      </c>
      <c r="AK27" s="180" t="str">
        <f t="shared" si="26"/>
        <v/>
      </c>
      <c r="AL27" s="180" t="str">
        <f t="shared" si="27"/>
        <v/>
      </c>
      <c r="AM27" s="189"/>
      <c r="AN27" s="190" t="str">
        <f t="shared" si="28"/>
        <v/>
      </c>
      <c r="AO27" s="189"/>
      <c r="AP27" s="189"/>
      <c r="AQ27" s="189"/>
      <c r="AR27" s="189"/>
      <c r="AS27" s="189"/>
      <c r="AT27" s="189"/>
      <c r="AU27" s="189"/>
      <c r="AV27" s="193"/>
      <c r="AW27" s="193"/>
      <c r="AX27" s="193"/>
      <c r="AY27" s="194"/>
    </row>
    <row r="28" spans="1:51" s="53" customFormat="1" ht="19.5" customHeight="1" x14ac:dyDescent="0.2">
      <c r="A28" s="75">
        <v>18</v>
      </c>
      <c r="B28" s="76"/>
      <c r="C28" s="77"/>
      <c r="D28" s="78"/>
      <c r="E28" s="79"/>
      <c r="F28" s="80"/>
      <c r="G28" s="76"/>
      <c r="H28" s="76"/>
      <c r="I28" s="119"/>
      <c r="J28" s="78"/>
      <c r="K28" s="120"/>
      <c r="L28" s="121"/>
      <c r="M28" s="122"/>
      <c r="N28" s="123"/>
      <c r="O28" s="78"/>
      <c r="P28" s="120"/>
      <c r="Q28" s="121"/>
      <c r="R28" s="122"/>
      <c r="S28" s="77"/>
      <c r="T28" s="178"/>
      <c r="U28" s="119"/>
      <c r="V28" s="178"/>
      <c r="W28" s="180" t="str">
        <f t="shared" si="12"/>
        <v/>
      </c>
      <c r="X28" s="180" t="str">
        <f t="shared" si="13"/>
        <v/>
      </c>
      <c r="Y28" s="180" t="str">
        <f t="shared" si="14"/>
        <v/>
      </c>
      <c r="Z28" s="180" t="str">
        <f t="shared" si="15"/>
        <v/>
      </c>
      <c r="AA28" s="180" t="str">
        <f t="shared" si="16"/>
        <v/>
      </c>
      <c r="AB28" s="180" t="str">
        <f t="shared" si="17"/>
        <v/>
      </c>
      <c r="AC28" s="180" t="str">
        <f t="shared" si="18"/>
        <v/>
      </c>
      <c r="AD28" s="180" t="str">
        <f t="shared" si="19"/>
        <v/>
      </c>
      <c r="AE28" s="180" t="str">
        <f t="shared" si="20"/>
        <v/>
      </c>
      <c r="AF28" s="180" t="str">
        <f t="shared" si="21"/>
        <v/>
      </c>
      <c r="AG28" s="180" t="str">
        <f t="shared" si="22"/>
        <v/>
      </c>
      <c r="AH28" s="180" t="str">
        <f t="shared" si="23"/>
        <v/>
      </c>
      <c r="AI28" s="180" t="str">
        <f t="shared" si="24"/>
        <v/>
      </c>
      <c r="AJ28" s="180" t="str">
        <f t="shared" si="25"/>
        <v/>
      </c>
      <c r="AK28" s="180" t="str">
        <f t="shared" si="26"/>
        <v/>
      </c>
      <c r="AL28" s="180" t="str">
        <f t="shared" si="27"/>
        <v/>
      </c>
      <c r="AM28" s="189"/>
      <c r="AN28" s="190" t="str">
        <f t="shared" si="28"/>
        <v/>
      </c>
      <c r="AO28" s="189"/>
      <c r="AP28" s="189"/>
      <c r="AQ28" s="189"/>
      <c r="AR28" s="189"/>
      <c r="AS28" s="189"/>
      <c r="AT28" s="189"/>
      <c r="AU28" s="189"/>
      <c r="AV28" s="193"/>
      <c r="AW28" s="193"/>
      <c r="AX28" s="193"/>
      <c r="AY28" s="194"/>
    </row>
    <row r="29" spans="1:51" s="53" customFormat="1" ht="19.5" customHeight="1" x14ac:dyDescent="0.2">
      <c r="A29" s="75">
        <v>19</v>
      </c>
      <c r="B29" s="76"/>
      <c r="C29" s="77"/>
      <c r="D29" s="78"/>
      <c r="E29" s="79"/>
      <c r="F29" s="80"/>
      <c r="G29" s="76"/>
      <c r="H29" s="76"/>
      <c r="I29" s="119"/>
      <c r="J29" s="78"/>
      <c r="K29" s="120"/>
      <c r="L29" s="121"/>
      <c r="M29" s="122"/>
      <c r="N29" s="123"/>
      <c r="O29" s="78"/>
      <c r="P29" s="120"/>
      <c r="Q29" s="121"/>
      <c r="R29" s="122"/>
      <c r="S29" s="77"/>
      <c r="T29" s="178"/>
      <c r="U29" s="119"/>
      <c r="V29" s="178"/>
      <c r="W29" s="180" t="str">
        <f t="shared" si="12"/>
        <v/>
      </c>
      <c r="X29" s="180" t="str">
        <f t="shared" si="13"/>
        <v/>
      </c>
      <c r="Y29" s="180" t="str">
        <f t="shared" si="14"/>
        <v/>
      </c>
      <c r="Z29" s="180" t="str">
        <f t="shared" si="15"/>
        <v/>
      </c>
      <c r="AA29" s="180" t="str">
        <f t="shared" si="16"/>
        <v/>
      </c>
      <c r="AB29" s="180" t="str">
        <f t="shared" si="17"/>
        <v/>
      </c>
      <c r="AC29" s="180" t="str">
        <f t="shared" si="18"/>
        <v/>
      </c>
      <c r="AD29" s="180" t="str">
        <f t="shared" si="19"/>
        <v/>
      </c>
      <c r="AE29" s="180" t="str">
        <f t="shared" si="20"/>
        <v/>
      </c>
      <c r="AF29" s="180" t="str">
        <f t="shared" si="21"/>
        <v/>
      </c>
      <c r="AG29" s="180" t="str">
        <f t="shared" si="22"/>
        <v/>
      </c>
      <c r="AH29" s="180" t="str">
        <f t="shared" si="23"/>
        <v/>
      </c>
      <c r="AI29" s="180" t="str">
        <f t="shared" si="24"/>
        <v/>
      </c>
      <c r="AJ29" s="180" t="str">
        <f t="shared" si="25"/>
        <v/>
      </c>
      <c r="AK29" s="180" t="str">
        <f t="shared" si="26"/>
        <v/>
      </c>
      <c r="AL29" s="180" t="str">
        <f t="shared" si="27"/>
        <v/>
      </c>
      <c r="AM29" s="189"/>
      <c r="AN29" s="190" t="str">
        <f t="shared" si="28"/>
        <v/>
      </c>
      <c r="AO29" s="189"/>
      <c r="AP29" s="189"/>
      <c r="AQ29" s="189"/>
      <c r="AR29" s="189"/>
      <c r="AS29" s="189"/>
      <c r="AT29" s="189"/>
      <c r="AU29" s="189"/>
      <c r="AV29" s="193"/>
      <c r="AW29" s="193"/>
      <c r="AX29" s="193"/>
      <c r="AY29" s="194"/>
    </row>
    <row r="30" spans="1:51" s="53" customFormat="1" ht="19.5" customHeight="1" x14ac:dyDescent="0.2">
      <c r="A30" s="81">
        <v>20</v>
      </c>
      <c r="B30" s="82"/>
      <c r="C30" s="83"/>
      <c r="D30" s="84"/>
      <c r="E30" s="85"/>
      <c r="F30" s="86"/>
      <c r="G30" s="82"/>
      <c r="H30" s="82"/>
      <c r="I30" s="124"/>
      <c r="J30" s="84"/>
      <c r="K30" s="125"/>
      <c r="L30" s="130"/>
      <c r="M30" s="131"/>
      <c r="N30" s="128"/>
      <c r="O30" s="84"/>
      <c r="P30" s="125"/>
      <c r="Q30" s="130"/>
      <c r="R30" s="131"/>
      <c r="S30" s="83"/>
      <c r="T30" s="183"/>
      <c r="U30" s="124"/>
      <c r="V30" s="183"/>
      <c r="W30" s="180" t="str">
        <f t="shared" si="12"/>
        <v/>
      </c>
      <c r="X30" s="180" t="str">
        <f t="shared" si="13"/>
        <v/>
      </c>
      <c r="Y30" s="180" t="str">
        <f t="shared" si="14"/>
        <v/>
      </c>
      <c r="Z30" s="180" t="str">
        <f t="shared" si="15"/>
        <v/>
      </c>
      <c r="AA30" s="180" t="str">
        <f t="shared" si="16"/>
        <v/>
      </c>
      <c r="AB30" s="180" t="str">
        <f t="shared" si="17"/>
        <v/>
      </c>
      <c r="AC30" s="180" t="str">
        <f t="shared" si="18"/>
        <v/>
      </c>
      <c r="AD30" s="180" t="str">
        <f t="shared" si="19"/>
        <v/>
      </c>
      <c r="AE30" s="180" t="str">
        <f t="shared" si="20"/>
        <v/>
      </c>
      <c r="AF30" s="180" t="str">
        <f t="shared" si="21"/>
        <v/>
      </c>
      <c r="AG30" s="180" t="str">
        <f t="shared" si="22"/>
        <v/>
      </c>
      <c r="AH30" s="180" t="str">
        <f t="shared" si="23"/>
        <v/>
      </c>
      <c r="AI30" s="180" t="str">
        <f t="shared" si="24"/>
        <v/>
      </c>
      <c r="AJ30" s="180" t="str">
        <f t="shared" si="25"/>
        <v/>
      </c>
      <c r="AK30" s="180" t="str">
        <f t="shared" si="26"/>
        <v/>
      </c>
      <c r="AL30" s="180" t="str">
        <f t="shared" si="27"/>
        <v/>
      </c>
      <c r="AM30" s="189"/>
      <c r="AN30" s="190" t="str">
        <f t="shared" si="28"/>
        <v/>
      </c>
      <c r="AO30" s="189"/>
      <c r="AP30" s="189"/>
      <c r="AQ30" s="189"/>
      <c r="AR30" s="189"/>
      <c r="AS30" s="189"/>
      <c r="AT30" s="189"/>
      <c r="AU30" s="189"/>
      <c r="AV30" s="193"/>
      <c r="AW30" s="193"/>
      <c r="AX30" s="193"/>
      <c r="AY30" s="194"/>
    </row>
    <row r="31" spans="1:51" s="53" customFormat="1" ht="19.5" customHeight="1" x14ac:dyDescent="0.2">
      <c r="A31" s="69">
        <v>21</v>
      </c>
      <c r="B31" s="70"/>
      <c r="C31" s="71"/>
      <c r="D31" s="72"/>
      <c r="E31" s="73"/>
      <c r="F31" s="74"/>
      <c r="G31" s="70"/>
      <c r="H31" s="70"/>
      <c r="I31" s="114"/>
      <c r="J31" s="72"/>
      <c r="K31" s="115"/>
      <c r="L31" s="132"/>
      <c r="M31" s="117"/>
      <c r="N31" s="118"/>
      <c r="O31" s="72"/>
      <c r="P31" s="115"/>
      <c r="Q31" s="132"/>
      <c r="R31" s="117"/>
      <c r="S31" s="71"/>
      <c r="T31" s="178"/>
      <c r="U31" s="114"/>
      <c r="V31" s="178"/>
      <c r="W31" s="180" t="str">
        <f t="shared" si="12"/>
        <v/>
      </c>
      <c r="X31" s="180" t="str">
        <f t="shared" si="13"/>
        <v/>
      </c>
      <c r="Y31" s="180" t="str">
        <f t="shared" si="14"/>
        <v/>
      </c>
      <c r="Z31" s="180" t="str">
        <f t="shared" si="15"/>
        <v/>
      </c>
      <c r="AA31" s="180" t="str">
        <f t="shared" si="16"/>
        <v/>
      </c>
      <c r="AB31" s="180" t="str">
        <f t="shared" si="17"/>
        <v/>
      </c>
      <c r="AC31" s="180" t="str">
        <f t="shared" si="18"/>
        <v/>
      </c>
      <c r="AD31" s="180" t="str">
        <f t="shared" si="19"/>
        <v/>
      </c>
      <c r="AE31" s="180" t="str">
        <f t="shared" si="20"/>
        <v/>
      </c>
      <c r="AF31" s="180" t="str">
        <f t="shared" si="21"/>
        <v/>
      </c>
      <c r="AG31" s="180" t="str">
        <f t="shared" si="22"/>
        <v/>
      </c>
      <c r="AH31" s="180" t="str">
        <f t="shared" si="23"/>
        <v/>
      </c>
      <c r="AI31" s="180" t="str">
        <f t="shared" si="24"/>
        <v/>
      </c>
      <c r="AJ31" s="180" t="str">
        <f t="shared" si="25"/>
        <v/>
      </c>
      <c r="AK31" s="180" t="str">
        <f t="shared" si="26"/>
        <v/>
      </c>
      <c r="AL31" s="180" t="str">
        <f t="shared" si="27"/>
        <v/>
      </c>
      <c r="AM31" s="189"/>
      <c r="AN31" s="190" t="str">
        <f t="shared" si="28"/>
        <v/>
      </c>
      <c r="AO31" s="189"/>
      <c r="AP31" s="189"/>
      <c r="AQ31" s="189"/>
      <c r="AR31" s="189"/>
      <c r="AS31" s="189"/>
      <c r="AT31" s="189"/>
      <c r="AU31" s="189"/>
      <c r="AV31" s="193"/>
      <c r="AW31" s="193"/>
      <c r="AX31" s="193"/>
      <c r="AY31" s="194"/>
    </row>
    <row r="32" spans="1:51" s="53" customFormat="1" ht="19.5" customHeight="1" x14ac:dyDescent="0.2">
      <c r="A32" s="75">
        <v>22</v>
      </c>
      <c r="B32" s="76"/>
      <c r="C32" s="77"/>
      <c r="D32" s="78"/>
      <c r="E32" s="79"/>
      <c r="F32" s="80"/>
      <c r="G32" s="76"/>
      <c r="H32" s="76"/>
      <c r="I32" s="119"/>
      <c r="J32" s="78"/>
      <c r="K32" s="120"/>
      <c r="L32" s="121"/>
      <c r="M32" s="122"/>
      <c r="N32" s="123"/>
      <c r="O32" s="78"/>
      <c r="P32" s="120"/>
      <c r="Q32" s="121"/>
      <c r="R32" s="122"/>
      <c r="S32" s="77"/>
      <c r="T32" s="178"/>
      <c r="U32" s="119"/>
      <c r="V32" s="178"/>
      <c r="W32" s="180" t="str">
        <f t="shared" si="12"/>
        <v/>
      </c>
      <c r="X32" s="180" t="str">
        <f t="shared" si="13"/>
        <v/>
      </c>
      <c r="Y32" s="180" t="str">
        <f t="shared" si="14"/>
        <v/>
      </c>
      <c r="Z32" s="180" t="str">
        <f t="shared" si="15"/>
        <v/>
      </c>
      <c r="AA32" s="180" t="str">
        <f t="shared" si="16"/>
        <v/>
      </c>
      <c r="AB32" s="180" t="str">
        <f t="shared" si="17"/>
        <v/>
      </c>
      <c r="AC32" s="180" t="str">
        <f t="shared" si="18"/>
        <v/>
      </c>
      <c r="AD32" s="180" t="str">
        <f t="shared" si="19"/>
        <v/>
      </c>
      <c r="AE32" s="180" t="str">
        <f t="shared" si="20"/>
        <v/>
      </c>
      <c r="AF32" s="180" t="str">
        <f t="shared" si="21"/>
        <v/>
      </c>
      <c r="AG32" s="180" t="str">
        <f t="shared" si="22"/>
        <v/>
      </c>
      <c r="AH32" s="180" t="str">
        <f t="shared" si="23"/>
        <v/>
      </c>
      <c r="AI32" s="180" t="str">
        <f t="shared" si="24"/>
        <v/>
      </c>
      <c r="AJ32" s="180" t="str">
        <f t="shared" si="25"/>
        <v/>
      </c>
      <c r="AK32" s="180" t="str">
        <f t="shared" si="26"/>
        <v/>
      </c>
      <c r="AL32" s="180" t="str">
        <f t="shared" si="27"/>
        <v/>
      </c>
      <c r="AM32" s="189"/>
      <c r="AN32" s="190" t="str">
        <f t="shared" si="28"/>
        <v/>
      </c>
      <c r="AO32" s="189"/>
      <c r="AP32" s="189"/>
      <c r="AQ32" s="189"/>
      <c r="AR32" s="189"/>
      <c r="AS32" s="189"/>
      <c r="AT32" s="189"/>
      <c r="AU32" s="189"/>
      <c r="AV32" s="193"/>
      <c r="AW32" s="193"/>
      <c r="AX32" s="193"/>
      <c r="AY32" s="194"/>
    </row>
    <row r="33" spans="1:51" s="53" customFormat="1" ht="19.5" customHeight="1" x14ac:dyDescent="0.2">
      <c r="A33" s="75">
        <v>23</v>
      </c>
      <c r="B33" s="76"/>
      <c r="C33" s="77"/>
      <c r="D33" s="78"/>
      <c r="E33" s="79"/>
      <c r="F33" s="80"/>
      <c r="G33" s="76"/>
      <c r="H33" s="76"/>
      <c r="I33" s="119"/>
      <c r="J33" s="78"/>
      <c r="K33" s="120"/>
      <c r="L33" s="121"/>
      <c r="M33" s="122"/>
      <c r="N33" s="123"/>
      <c r="O33" s="78"/>
      <c r="P33" s="120"/>
      <c r="Q33" s="121"/>
      <c r="R33" s="122"/>
      <c r="S33" s="77"/>
      <c r="T33" s="178"/>
      <c r="U33" s="119"/>
      <c r="V33" s="178"/>
      <c r="W33" s="180" t="str">
        <f t="shared" si="12"/>
        <v/>
      </c>
      <c r="X33" s="180" t="str">
        <f t="shared" si="13"/>
        <v/>
      </c>
      <c r="Y33" s="180" t="str">
        <f t="shared" si="14"/>
        <v/>
      </c>
      <c r="Z33" s="180" t="str">
        <f t="shared" si="15"/>
        <v/>
      </c>
      <c r="AA33" s="180" t="str">
        <f t="shared" si="16"/>
        <v/>
      </c>
      <c r="AB33" s="180" t="str">
        <f t="shared" si="17"/>
        <v/>
      </c>
      <c r="AC33" s="180" t="str">
        <f t="shared" si="18"/>
        <v/>
      </c>
      <c r="AD33" s="180" t="str">
        <f t="shared" si="19"/>
        <v/>
      </c>
      <c r="AE33" s="180" t="str">
        <f t="shared" si="20"/>
        <v/>
      </c>
      <c r="AF33" s="180" t="str">
        <f t="shared" si="21"/>
        <v/>
      </c>
      <c r="AG33" s="180" t="str">
        <f t="shared" si="22"/>
        <v/>
      </c>
      <c r="AH33" s="180" t="str">
        <f t="shared" si="23"/>
        <v/>
      </c>
      <c r="AI33" s="180" t="str">
        <f t="shared" si="24"/>
        <v/>
      </c>
      <c r="AJ33" s="180" t="str">
        <f t="shared" si="25"/>
        <v/>
      </c>
      <c r="AK33" s="180" t="str">
        <f t="shared" si="26"/>
        <v/>
      </c>
      <c r="AL33" s="180" t="str">
        <f t="shared" si="27"/>
        <v/>
      </c>
      <c r="AM33" s="189"/>
      <c r="AN33" s="190" t="str">
        <f t="shared" si="28"/>
        <v/>
      </c>
      <c r="AO33" s="189"/>
      <c r="AP33" s="189"/>
      <c r="AQ33" s="189"/>
      <c r="AR33" s="189"/>
      <c r="AS33" s="189"/>
      <c r="AT33" s="189"/>
      <c r="AU33" s="189"/>
      <c r="AV33" s="193"/>
      <c r="AW33" s="193"/>
      <c r="AX33" s="193"/>
      <c r="AY33" s="194"/>
    </row>
    <row r="34" spans="1:51" s="53" customFormat="1" ht="19.5" customHeight="1" x14ac:dyDescent="0.2">
      <c r="A34" s="75">
        <v>24</v>
      </c>
      <c r="B34" s="76"/>
      <c r="C34" s="77"/>
      <c r="D34" s="78"/>
      <c r="E34" s="79"/>
      <c r="F34" s="80"/>
      <c r="G34" s="76"/>
      <c r="H34" s="76"/>
      <c r="I34" s="119"/>
      <c r="J34" s="78"/>
      <c r="K34" s="120"/>
      <c r="L34" s="121"/>
      <c r="M34" s="122"/>
      <c r="N34" s="123"/>
      <c r="O34" s="78"/>
      <c r="P34" s="120"/>
      <c r="Q34" s="121"/>
      <c r="R34" s="122"/>
      <c r="S34" s="77"/>
      <c r="T34" s="178"/>
      <c r="U34" s="119"/>
      <c r="V34" s="178"/>
      <c r="W34" s="180" t="str">
        <f t="shared" si="12"/>
        <v/>
      </c>
      <c r="X34" s="180" t="str">
        <f t="shared" si="13"/>
        <v/>
      </c>
      <c r="Y34" s="180" t="str">
        <f t="shared" si="14"/>
        <v/>
      </c>
      <c r="Z34" s="180" t="str">
        <f t="shared" si="15"/>
        <v/>
      </c>
      <c r="AA34" s="180" t="str">
        <f t="shared" si="16"/>
        <v/>
      </c>
      <c r="AB34" s="180" t="str">
        <f t="shared" si="17"/>
        <v/>
      </c>
      <c r="AC34" s="180" t="str">
        <f t="shared" si="18"/>
        <v/>
      </c>
      <c r="AD34" s="180" t="str">
        <f t="shared" si="19"/>
        <v/>
      </c>
      <c r="AE34" s="180" t="str">
        <f t="shared" si="20"/>
        <v/>
      </c>
      <c r="AF34" s="180" t="str">
        <f t="shared" si="21"/>
        <v/>
      </c>
      <c r="AG34" s="180" t="str">
        <f t="shared" si="22"/>
        <v/>
      </c>
      <c r="AH34" s="180" t="str">
        <f t="shared" si="23"/>
        <v/>
      </c>
      <c r="AI34" s="180" t="str">
        <f t="shared" si="24"/>
        <v/>
      </c>
      <c r="AJ34" s="180" t="str">
        <f t="shared" si="25"/>
        <v/>
      </c>
      <c r="AK34" s="180" t="str">
        <f t="shared" si="26"/>
        <v/>
      </c>
      <c r="AL34" s="180" t="str">
        <f t="shared" si="27"/>
        <v/>
      </c>
      <c r="AM34" s="189"/>
      <c r="AN34" s="190" t="str">
        <f t="shared" si="28"/>
        <v/>
      </c>
      <c r="AO34" s="189"/>
      <c r="AP34" s="189"/>
      <c r="AQ34" s="189"/>
      <c r="AR34" s="189"/>
      <c r="AS34" s="189"/>
      <c r="AT34" s="189"/>
      <c r="AU34" s="189"/>
      <c r="AV34" s="193"/>
      <c r="AW34" s="193"/>
      <c r="AX34" s="193"/>
      <c r="AY34" s="194"/>
    </row>
    <row r="35" spans="1:51" s="53" customFormat="1" ht="19.5" customHeight="1" x14ac:dyDescent="0.2">
      <c r="A35" s="81">
        <v>25</v>
      </c>
      <c r="B35" s="82"/>
      <c r="C35" s="83"/>
      <c r="D35" s="84"/>
      <c r="E35" s="85"/>
      <c r="F35" s="86"/>
      <c r="G35" s="82"/>
      <c r="H35" s="82"/>
      <c r="I35" s="124"/>
      <c r="J35" s="84"/>
      <c r="K35" s="125"/>
      <c r="L35" s="133"/>
      <c r="M35" s="131"/>
      <c r="N35" s="128"/>
      <c r="O35" s="84"/>
      <c r="P35" s="125"/>
      <c r="Q35" s="133"/>
      <c r="R35" s="131"/>
      <c r="S35" s="83"/>
      <c r="T35" s="183"/>
      <c r="U35" s="124"/>
      <c r="V35" s="183"/>
      <c r="W35" s="180" t="str">
        <f t="shared" si="12"/>
        <v/>
      </c>
      <c r="X35" s="180" t="str">
        <f t="shared" si="13"/>
        <v/>
      </c>
      <c r="Y35" s="180" t="str">
        <f t="shared" si="14"/>
        <v/>
      </c>
      <c r="Z35" s="180" t="str">
        <f t="shared" si="15"/>
        <v/>
      </c>
      <c r="AA35" s="180" t="str">
        <f t="shared" si="16"/>
        <v/>
      </c>
      <c r="AB35" s="180" t="str">
        <f t="shared" si="17"/>
        <v/>
      </c>
      <c r="AC35" s="180" t="str">
        <f t="shared" si="18"/>
        <v/>
      </c>
      <c r="AD35" s="180" t="str">
        <f t="shared" si="19"/>
        <v/>
      </c>
      <c r="AE35" s="180" t="str">
        <f t="shared" si="20"/>
        <v/>
      </c>
      <c r="AF35" s="180" t="str">
        <f t="shared" si="21"/>
        <v/>
      </c>
      <c r="AG35" s="180" t="str">
        <f t="shared" si="22"/>
        <v/>
      </c>
      <c r="AH35" s="180" t="str">
        <f t="shared" si="23"/>
        <v/>
      </c>
      <c r="AI35" s="180" t="str">
        <f t="shared" si="24"/>
        <v/>
      </c>
      <c r="AJ35" s="180" t="str">
        <f t="shared" si="25"/>
        <v/>
      </c>
      <c r="AK35" s="180" t="str">
        <f t="shared" si="26"/>
        <v/>
      </c>
      <c r="AL35" s="180" t="str">
        <f t="shared" si="27"/>
        <v/>
      </c>
      <c r="AM35" s="189"/>
      <c r="AN35" s="190" t="str">
        <f t="shared" si="28"/>
        <v/>
      </c>
      <c r="AO35" s="189"/>
      <c r="AP35" s="189"/>
      <c r="AQ35" s="189"/>
      <c r="AR35" s="189"/>
      <c r="AS35" s="189"/>
      <c r="AT35" s="189"/>
      <c r="AU35" s="189"/>
      <c r="AV35" s="193"/>
      <c r="AW35" s="193"/>
      <c r="AX35" s="193"/>
      <c r="AY35" s="194"/>
    </row>
    <row r="36" spans="1:51" s="53" customFormat="1" ht="19.5" customHeight="1" x14ac:dyDescent="0.2">
      <c r="A36" s="69">
        <v>26</v>
      </c>
      <c r="B36" s="70"/>
      <c r="C36" s="71"/>
      <c r="D36" s="72"/>
      <c r="E36" s="73"/>
      <c r="F36" s="74"/>
      <c r="G36" s="70"/>
      <c r="H36" s="70"/>
      <c r="I36" s="114"/>
      <c r="J36" s="72"/>
      <c r="K36" s="134"/>
      <c r="L36" s="135"/>
      <c r="M36" s="136"/>
      <c r="N36" s="118"/>
      <c r="O36" s="72"/>
      <c r="P36" s="134"/>
      <c r="Q36" s="135"/>
      <c r="R36" s="136"/>
      <c r="S36" s="71"/>
      <c r="T36" s="178"/>
      <c r="U36" s="114"/>
      <c r="V36" s="178"/>
      <c r="W36" s="180" t="str">
        <f t="shared" si="12"/>
        <v/>
      </c>
      <c r="X36" s="180" t="str">
        <f t="shared" si="13"/>
        <v/>
      </c>
      <c r="Y36" s="180" t="str">
        <f t="shared" si="14"/>
        <v/>
      </c>
      <c r="Z36" s="180" t="str">
        <f t="shared" si="15"/>
        <v/>
      </c>
      <c r="AA36" s="180" t="str">
        <f t="shared" si="16"/>
        <v/>
      </c>
      <c r="AB36" s="180" t="str">
        <f t="shared" si="17"/>
        <v/>
      </c>
      <c r="AC36" s="180" t="str">
        <f t="shared" si="18"/>
        <v/>
      </c>
      <c r="AD36" s="180" t="str">
        <f t="shared" si="19"/>
        <v/>
      </c>
      <c r="AE36" s="180" t="str">
        <f t="shared" si="20"/>
        <v/>
      </c>
      <c r="AF36" s="180" t="str">
        <f t="shared" si="21"/>
        <v/>
      </c>
      <c r="AG36" s="180" t="str">
        <f t="shared" si="22"/>
        <v/>
      </c>
      <c r="AH36" s="180" t="str">
        <f t="shared" si="23"/>
        <v/>
      </c>
      <c r="AI36" s="180" t="str">
        <f t="shared" si="24"/>
        <v/>
      </c>
      <c r="AJ36" s="180" t="str">
        <f t="shared" si="25"/>
        <v/>
      </c>
      <c r="AK36" s="180" t="str">
        <f t="shared" si="26"/>
        <v/>
      </c>
      <c r="AL36" s="180" t="str">
        <f t="shared" si="27"/>
        <v/>
      </c>
      <c r="AM36" s="189"/>
      <c r="AN36" s="190" t="str">
        <f t="shared" si="28"/>
        <v/>
      </c>
      <c r="AO36" s="189"/>
      <c r="AP36" s="189"/>
      <c r="AQ36" s="189"/>
      <c r="AR36" s="189"/>
      <c r="AS36" s="189"/>
      <c r="AT36" s="189"/>
      <c r="AU36" s="189"/>
      <c r="AV36" s="193"/>
      <c r="AW36" s="193"/>
      <c r="AX36" s="193"/>
      <c r="AY36" s="194"/>
    </row>
    <row r="37" spans="1:51" s="53" customFormat="1" ht="19.5" customHeight="1" x14ac:dyDescent="0.2">
      <c r="A37" s="75">
        <v>27</v>
      </c>
      <c r="B37" s="76"/>
      <c r="C37" s="77"/>
      <c r="D37" s="78"/>
      <c r="E37" s="79"/>
      <c r="F37" s="80"/>
      <c r="G37" s="76"/>
      <c r="H37" s="76"/>
      <c r="I37" s="119"/>
      <c r="J37" s="78"/>
      <c r="K37" s="137"/>
      <c r="L37" s="138"/>
      <c r="M37" s="139"/>
      <c r="N37" s="123"/>
      <c r="O37" s="78"/>
      <c r="P37" s="137"/>
      <c r="Q37" s="138"/>
      <c r="R37" s="139"/>
      <c r="S37" s="77"/>
      <c r="T37" s="178"/>
      <c r="U37" s="119"/>
      <c r="V37" s="178"/>
      <c r="W37" s="180" t="str">
        <f t="shared" si="12"/>
        <v/>
      </c>
      <c r="X37" s="180" t="str">
        <f t="shared" si="13"/>
        <v/>
      </c>
      <c r="Y37" s="180" t="str">
        <f t="shared" si="14"/>
        <v/>
      </c>
      <c r="Z37" s="180" t="str">
        <f t="shared" si="15"/>
        <v/>
      </c>
      <c r="AA37" s="180" t="str">
        <f t="shared" si="16"/>
        <v/>
      </c>
      <c r="AB37" s="180" t="str">
        <f t="shared" si="17"/>
        <v/>
      </c>
      <c r="AC37" s="180" t="str">
        <f t="shared" si="18"/>
        <v/>
      </c>
      <c r="AD37" s="180" t="str">
        <f t="shared" si="19"/>
        <v/>
      </c>
      <c r="AE37" s="180" t="str">
        <f t="shared" si="20"/>
        <v/>
      </c>
      <c r="AF37" s="180" t="str">
        <f t="shared" si="21"/>
        <v/>
      </c>
      <c r="AG37" s="180" t="str">
        <f t="shared" si="22"/>
        <v/>
      </c>
      <c r="AH37" s="180" t="str">
        <f t="shared" si="23"/>
        <v/>
      </c>
      <c r="AI37" s="180" t="str">
        <f t="shared" si="24"/>
        <v/>
      </c>
      <c r="AJ37" s="180" t="str">
        <f t="shared" si="25"/>
        <v/>
      </c>
      <c r="AK37" s="180" t="str">
        <f t="shared" si="26"/>
        <v/>
      </c>
      <c r="AL37" s="180" t="str">
        <f t="shared" si="27"/>
        <v/>
      </c>
      <c r="AM37" s="189"/>
      <c r="AN37" s="190" t="str">
        <f t="shared" si="28"/>
        <v/>
      </c>
      <c r="AO37" s="189"/>
      <c r="AP37" s="189"/>
      <c r="AQ37" s="189"/>
      <c r="AR37" s="189"/>
      <c r="AS37" s="189"/>
      <c r="AT37" s="189"/>
      <c r="AU37" s="189"/>
      <c r="AV37" s="193"/>
      <c r="AW37" s="193"/>
      <c r="AX37" s="193"/>
      <c r="AY37" s="194"/>
    </row>
    <row r="38" spans="1:51" s="53" customFormat="1" ht="19.5" customHeight="1" x14ac:dyDescent="0.2">
      <c r="A38" s="75">
        <v>28</v>
      </c>
      <c r="B38" s="76"/>
      <c r="C38" s="77"/>
      <c r="D38" s="78"/>
      <c r="E38" s="79"/>
      <c r="F38" s="80"/>
      <c r="G38" s="76"/>
      <c r="H38" s="76"/>
      <c r="I38" s="119"/>
      <c r="J38" s="78"/>
      <c r="K38" s="137"/>
      <c r="L38" s="138"/>
      <c r="M38" s="139"/>
      <c r="N38" s="123"/>
      <c r="O38" s="78"/>
      <c r="P38" s="137"/>
      <c r="Q38" s="138"/>
      <c r="R38" s="139"/>
      <c r="S38" s="77"/>
      <c r="T38" s="178"/>
      <c r="U38" s="119"/>
      <c r="V38" s="178"/>
      <c r="W38" s="180" t="str">
        <f t="shared" si="12"/>
        <v/>
      </c>
      <c r="X38" s="180" t="str">
        <f t="shared" si="13"/>
        <v/>
      </c>
      <c r="Y38" s="180" t="str">
        <f t="shared" si="14"/>
        <v/>
      </c>
      <c r="Z38" s="180" t="str">
        <f t="shared" si="15"/>
        <v/>
      </c>
      <c r="AA38" s="180" t="str">
        <f t="shared" si="16"/>
        <v/>
      </c>
      <c r="AB38" s="180" t="str">
        <f t="shared" si="17"/>
        <v/>
      </c>
      <c r="AC38" s="180" t="str">
        <f t="shared" si="18"/>
        <v/>
      </c>
      <c r="AD38" s="180" t="str">
        <f t="shared" si="19"/>
        <v/>
      </c>
      <c r="AE38" s="180" t="str">
        <f t="shared" si="20"/>
        <v/>
      </c>
      <c r="AF38" s="180" t="str">
        <f t="shared" si="21"/>
        <v/>
      </c>
      <c r="AG38" s="180" t="str">
        <f t="shared" si="22"/>
        <v/>
      </c>
      <c r="AH38" s="180" t="str">
        <f t="shared" si="23"/>
        <v/>
      </c>
      <c r="AI38" s="180" t="str">
        <f t="shared" si="24"/>
        <v/>
      </c>
      <c r="AJ38" s="180" t="str">
        <f t="shared" si="25"/>
        <v/>
      </c>
      <c r="AK38" s="180" t="str">
        <f t="shared" si="26"/>
        <v/>
      </c>
      <c r="AL38" s="180" t="str">
        <f t="shared" si="27"/>
        <v/>
      </c>
      <c r="AM38" s="189"/>
      <c r="AN38" s="190" t="str">
        <f t="shared" si="28"/>
        <v/>
      </c>
      <c r="AO38" s="189"/>
      <c r="AP38" s="189"/>
      <c r="AQ38" s="189"/>
      <c r="AR38" s="189"/>
      <c r="AS38" s="189"/>
      <c r="AT38" s="189"/>
      <c r="AU38" s="189"/>
      <c r="AV38" s="193"/>
      <c r="AW38" s="193"/>
      <c r="AX38" s="193"/>
      <c r="AY38" s="194"/>
    </row>
    <row r="39" spans="1:51" s="53" customFormat="1" ht="19.5" customHeight="1" x14ac:dyDescent="0.2">
      <c r="A39" s="75">
        <v>29</v>
      </c>
      <c r="B39" s="76"/>
      <c r="C39" s="77"/>
      <c r="D39" s="78"/>
      <c r="E39" s="79"/>
      <c r="F39" s="80"/>
      <c r="G39" s="76"/>
      <c r="H39" s="76"/>
      <c r="I39" s="119"/>
      <c r="J39" s="78"/>
      <c r="K39" s="137"/>
      <c r="L39" s="138"/>
      <c r="M39" s="139"/>
      <c r="N39" s="123"/>
      <c r="O39" s="78"/>
      <c r="P39" s="137"/>
      <c r="Q39" s="138"/>
      <c r="R39" s="139"/>
      <c r="S39" s="77"/>
      <c r="T39" s="178"/>
      <c r="U39" s="119"/>
      <c r="V39" s="178"/>
      <c r="W39" s="180" t="str">
        <f t="shared" si="12"/>
        <v/>
      </c>
      <c r="X39" s="180" t="str">
        <f t="shared" si="13"/>
        <v/>
      </c>
      <c r="Y39" s="180" t="str">
        <f t="shared" si="14"/>
        <v/>
      </c>
      <c r="Z39" s="180" t="str">
        <f t="shared" si="15"/>
        <v/>
      </c>
      <c r="AA39" s="180" t="str">
        <f t="shared" si="16"/>
        <v/>
      </c>
      <c r="AB39" s="180" t="str">
        <f t="shared" si="17"/>
        <v/>
      </c>
      <c r="AC39" s="180" t="str">
        <f t="shared" si="18"/>
        <v/>
      </c>
      <c r="AD39" s="180" t="str">
        <f t="shared" si="19"/>
        <v/>
      </c>
      <c r="AE39" s="180" t="str">
        <f t="shared" si="20"/>
        <v/>
      </c>
      <c r="AF39" s="180" t="str">
        <f t="shared" si="21"/>
        <v/>
      </c>
      <c r="AG39" s="180" t="str">
        <f t="shared" si="22"/>
        <v/>
      </c>
      <c r="AH39" s="180" t="str">
        <f t="shared" si="23"/>
        <v/>
      </c>
      <c r="AI39" s="180" t="str">
        <f t="shared" si="24"/>
        <v/>
      </c>
      <c r="AJ39" s="180" t="str">
        <f t="shared" si="25"/>
        <v/>
      </c>
      <c r="AK39" s="180" t="str">
        <f t="shared" si="26"/>
        <v/>
      </c>
      <c r="AL39" s="180" t="str">
        <f t="shared" si="27"/>
        <v/>
      </c>
      <c r="AM39" s="189"/>
      <c r="AN39" s="190" t="str">
        <f t="shared" si="28"/>
        <v/>
      </c>
      <c r="AO39" s="189"/>
      <c r="AP39" s="189"/>
      <c r="AQ39" s="189"/>
      <c r="AR39" s="189"/>
      <c r="AS39" s="189"/>
      <c r="AT39" s="189"/>
      <c r="AU39" s="189"/>
      <c r="AV39" s="193"/>
      <c r="AW39" s="193"/>
      <c r="AX39" s="193"/>
      <c r="AY39" s="194"/>
    </row>
    <row r="40" spans="1:51" s="53" customFormat="1" ht="19.5" customHeight="1" x14ac:dyDescent="0.2">
      <c r="A40" s="81">
        <v>30</v>
      </c>
      <c r="B40" s="82"/>
      <c r="C40" s="83"/>
      <c r="D40" s="84"/>
      <c r="E40" s="85"/>
      <c r="F40" s="86"/>
      <c r="G40" s="82"/>
      <c r="H40" s="82"/>
      <c r="I40" s="124"/>
      <c r="J40" s="84"/>
      <c r="K40" s="140"/>
      <c r="L40" s="141"/>
      <c r="M40" s="142"/>
      <c r="N40" s="128"/>
      <c r="O40" s="84"/>
      <c r="P40" s="140"/>
      <c r="Q40" s="141"/>
      <c r="R40" s="142"/>
      <c r="S40" s="83"/>
      <c r="T40" s="183"/>
      <c r="U40" s="124"/>
      <c r="V40" s="183"/>
      <c r="W40" s="180" t="str">
        <f t="shared" si="12"/>
        <v/>
      </c>
      <c r="X40" s="180" t="str">
        <f t="shared" si="13"/>
        <v/>
      </c>
      <c r="Y40" s="180" t="str">
        <f t="shared" si="14"/>
        <v/>
      </c>
      <c r="Z40" s="180" t="str">
        <f t="shared" si="15"/>
        <v/>
      </c>
      <c r="AA40" s="180" t="str">
        <f t="shared" si="16"/>
        <v/>
      </c>
      <c r="AB40" s="180" t="str">
        <f t="shared" si="17"/>
        <v/>
      </c>
      <c r="AC40" s="180" t="str">
        <f t="shared" si="18"/>
        <v/>
      </c>
      <c r="AD40" s="180" t="str">
        <f t="shared" si="19"/>
        <v/>
      </c>
      <c r="AE40" s="180" t="str">
        <f t="shared" si="20"/>
        <v/>
      </c>
      <c r="AF40" s="180" t="str">
        <f t="shared" si="21"/>
        <v/>
      </c>
      <c r="AG40" s="180" t="str">
        <f t="shared" si="22"/>
        <v/>
      </c>
      <c r="AH40" s="180" t="str">
        <f t="shared" si="23"/>
        <v/>
      </c>
      <c r="AI40" s="180" t="str">
        <f t="shared" si="24"/>
        <v/>
      </c>
      <c r="AJ40" s="180" t="str">
        <f t="shared" si="25"/>
        <v/>
      </c>
      <c r="AK40" s="180" t="str">
        <f t="shared" si="26"/>
        <v/>
      </c>
      <c r="AL40" s="180" t="str">
        <f t="shared" si="27"/>
        <v/>
      </c>
      <c r="AM40" s="189"/>
      <c r="AN40" s="190" t="str">
        <f t="shared" si="28"/>
        <v/>
      </c>
      <c r="AO40" s="189"/>
      <c r="AP40" s="189"/>
      <c r="AQ40" s="189"/>
      <c r="AR40" s="189"/>
      <c r="AS40" s="189"/>
      <c r="AT40" s="189"/>
      <c r="AU40" s="189"/>
      <c r="AV40" s="193"/>
      <c r="AW40" s="193"/>
      <c r="AX40" s="193"/>
      <c r="AY40" s="194"/>
    </row>
    <row r="41" spans="1:51" s="53" customFormat="1" ht="19.5" customHeight="1" x14ac:dyDescent="0.2">
      <c r="A41" s="69">
        <v>31</v>
      </c>
      <c r="B41" s="70"/>
      <c r="C41" s="71"/>
      <c r="D41" s="72"/>
      <c r="E41" s="73"/>
      <c r="F41" s="74"/>
      <c r="G41" s="70"/>
      <c r="H41" s="70"/>
      <c r="I41" s="114"/>
      <c r="J41" s="72"/>
      <c r="K41" s="134"/>
      <c r="L41" s="143"/>
      <c r="M41" s="144"/>
      <c r="N41" s="118"/>
      <c r="O41" s="72"/>
      <c r="P41" s="134"/>
      <c r="Q41" s="143"/>
      <c r="R41" s="144"/>
      <c r="S41" s="71"/>
      <c r="T41" s="178"/>
      <c r="U41" s="114"/>
      <c r="V41" s="178"/>
      <c r="W41" s="180" t="str">
        <f t="shared" si="12"/>
        <v/>
      </c>
      <c r="X41" s="180" t="str">
        <f t="shared" si="13"/>
        <v/>
      </c>
      <c r="Y41" s="180" t="str">
        <f t="shared" si="14"/>
        <v/>
      </c>
      <c r="Z41" s="180" t="str">
        <f t="shared" si="15"/>
        <v/>
      </c>
      <c r="AA41" s="180" t="str">
        <f t="shared" si="16"/>
        <v/>
      </c>
      <c r="AB41" s="180" t="str">
        <f t="shared" si="17"/>
        <v/>
      </c>
      <c r="AC41" s="180" t="str">
        <f t="shared" si="18"/>
        <v/>
      </c>
      <c r="AD41" s="180" t="str">
        <f t="shared" si="19"/>
        <v/>
      </c>
      <c r="AE41" s="180" t="str">
        <f t="shared" si="20"/>
        <v/>
      </c>
      <c r="AF41" s="180" t="str">
        <f t="shared" si="21"/>
        <v/>
      </c>
      <c r="AG41" s="180" t="str">
        <f t="shared" si="22"/>
        <v/>
      </c>
      <c r="AH41" s="180" t="str">
        <f t="shared" si="23"/>
        <v/>
      </c>
      <c r="AI41" s="180" t="str">
        <f t="shared" si="24"/>
        <v/>
      </c>
      <c r="AJ41" s="180" t="str">
        <f t="shared" si="25"/>
        <v/>
      </c>
      <c r="AK41" s="180" t="str">
        <f t="shared" si="26"/>
        <v/>
      </c>
      <c r="AL41" s="180" t="str">
        <f t="shared" si="27"/>
        <v/>
      </c>
      <c r="AM41" s="189"/>
      <c r="AN41" s="190" t="str">
        <f t="shared" si="28"/>
        <v/>
      </c>
      <c r="AO41" s="189"/>
      <c r="AP41" s="189"/>
      <c r="AQ41" s="189"/>
      <c r="AR41" s="189"/>
      <c r="AS41" s="189"/>
      <c r="AT41" s="189"/>
      <c r="AU41" s="189"/>
      <c r="AV41" s="193"/>
      <c r="AW41" s="193"/>
      <c r="AX41" s="193"/>
      <c r="AY41" s="194"/>
    </row>
    <row r="42" spans="1:51" s="53" customFormat="1" ht="19.5" customHeight="1" x14ac:dyDescent="0.2">
      <c r="A42" s="75">
        <v>32</v>
      </c>
      <c r="B42" s="76"/>
      <c r="C42" s="77"/>
      <c r="D42" s="78"/>
      <c r="E42" s="79"/>
      <c r="F42" s="80"/>
      <c r="G42" s="76"/>
      <c r="H42" s="76"/>
      <c r="I42" s="119"/>
      <c r="J42" s="78"/>
      <c r="K42" s="137"/>
      <c r="L42" s="138"/>
      <c r="M42" s="139"/>
      <c r="N42" s="123"/>
      <c r="O42" s="78"/>
      <c r="P42" s="137"/>
      <c r="Q42" s="138"/>
      <c r="R42" s="139"/>
      <c r="S42" s="77"/>
      <c r="T42" s="178"/>
      <c r="U42" s="119"/>
      <c r="V42" s="178"/>
      <c r="W42" s="180" t="str">
        <f t="shared" si="12"/>
        <v/>
      </c>
      <c r="X42" s="180" t="str">
        <f t="shared" si="13"/>
        <v/>
      </c>
      <c r="Y42" s="180" t="str">
        <f t="shared" si="14"/>
        <v/>
      </c>
      <c r="Z42" s="180" t="str">
        <f t="shared" si="15"/>
        <v/>
      </c>
      <c r="AA42" s="180" t="str">
        <f t="shared" si="16"/>
        <v/>
      </c>
      <c r="AB42" s="180" t="str">
        <f t="shared" si="17"/>
        <v/>
      </c>
      <c r="AC42" s="180" t="str">
        <f t="shared" si="18"/>
        <v/>
      </c>
      <c r="AD42" s="180" t="str">
        <f t="shared" si="19"/>
        <v/>
      </c>
      <c r="AE42" s="180" t="str">
        <f t="shared" si="20"/>
        <v/>
      </c>
      <c r="AF42" s="180" t="str">
        <f t="shared" si="21"/>
        <v/>
      </c>
      <c r="AG42" s="180" t="str">
        <f t="shared" si="22"/>
        <v/>
      </c>
      <c r="AH42" s="180" t="str">
        <f t="shared" si="23"/>
        <v/>
      </c>
      <c r="AI42" s="180" t="str">
        <f t="shared" si="24"/>
        <v/>
      </c>
      <c r="AJ42" s="180" t="str">
        <f t="shared" si="25"/>
        <v/>
      </c>
      <c r="AK42" s="180" t="str">
        <f t="shared" si="26"/>
        <v/>
      </c>
      <c r="AL42" s="180" t="str">
        <f t="shared" si="27"/>
        <v/>
      </c>
      <c r="AM42" s="189"/>
      <c r="AN42" s="190" t="str">
        <f t="shared" si="28"/>
        <v/>
      </c>
      <c r="AO42" s="189"/>
      <c r="AP42" s="189"/>
      <c r="AQ42" s="189"/>
      <c r="AR42" s="189"/>
      <c r="AS42" s="189"/>
      <c r="AT42" s="189"/>
      <c r="AU42" s="189"/>
      <c r="AV42" s="193"/>
      <c r="AW42" s="193"/>
      <c r="AX42" s="193"/>
      <c r="AY42" s="194"/>
    </row>
    <row r="43" spans="1:51" s="53" customFormat="1" ht="19.5" customHeight="1" x14ac:dyDescent="0.2">
      <c r="A43" s="75">
        <v>33</v>
      </c>
      <c r="B43" s="76"/>
      <c r="C43" s="77"/>
      <c r="D43" s="78"/>
      <c r="E43" s="79"/>
      <c r="F43" s="80"/>
      <c r="G43" s="76"/>
      <c r="H43" s="76"/>
      <c r="I43" s="119"/>
      <c r="J43" s="78"/>
      <c r="K43" s="137"/>
      <c r="L43" s="138"/>
      <c r="M43" s="139"/>
      <c r="N43" s="123"/>
      <c r="O43" s="78"/>
      <c r="P43" s="137"/>
      <c r="Q43" s="138"/>
      <c r="R43" s="139"/>
      <c r="S43" s="77"/>
      <c r="T43" s="178"/>
      <c r="U43" s="119"/>
      <c r="V43" s="178"/>
      <c r="W43" s="180" t="str">
        <f t="shared" si="12"/>
        <v/>
      </c>
      <c r="X43" s="180" t="str">
        <f t="shared" si="13"/>
        <v/>
      </c>
      <c r="Y43" s="180" t="str">
        <f t="shared" si="14"/>
        <v/>
      </c>
      <c r="Z43" s="180" t="str">
        <f t="shared" si="15"/>
        <v/>
      </c>
      <c r="AA43" s="180" t="str">
        <f t="shared" si="16"/>
        <v/>
      </c>
      <c r="AB43" s="180" t="str">
        <f t="shared" si="17"/>
        <v/>
      </c>
      <c r="AC43" s="180" t="str">
        <f t="shared" si="18"/>
        <v/>
      </c>
      <c r="AD43" s="180" t="str">
        <f t="shared" si="19"/>
        <v/>
      </c>
      <c r="AE43" s="180" t="str">
        <f t="shared" si="20"/>
        <v/>
      </c>
      <c r="AF43" s="180" t="str">
        <f t="shared" si="21"/>
        <v/>
      </c>
      <c r="AG43" s="180" t="str">
        <f t="shared" si="22"/>
        <v/>
      </c>
      <c r="AH43" s="180" t="str">
        <f t="shared" si="23"/>
        <v/>
      </c>
      <c r="AI43" s="180" t="str">
        <f t="shared" si="24"/>
        <v/>
      </c>
      <c r="AJ43" s="180" t="str">
        <f t="shared" si="25"/>
        <v/>
      </c>
      <c r="AK43" s="180" t="str">
        <f t="shared" si="26"/>
        <v/>
      </c>
      <c r="AL43" s="180" t="str">
        <f t="shared" si="27"/>
        <v/>
      </c>
      <c r="AM43" s="189"/>
      <c r="AN43" s="190" t="str">
        <f t="shared" si="28"/>
        <v/>
      </c>
      <c r="AO43" s="189"/>
      <c r="AP43" s="189"/>
      <c r="AQ43" s="189"/>
      <c r="AR43" s="189"/>
      <c r="AS43" s="189"/>
      <c r="AT43" s="189"/>
      <c r="AU43" s="189"/>
      <c r="AV43" s="193"/>
      <c r="AW43" s="193"/>
      <c r="AX43" s="193"/>
      <c r="AY43" s="194"/>
    </row>
    <row r="44" spans="1:51" s="53" customFormat="1" ht="19.5" customHeight="1" x14ac:dyDescent="0.2">
      <c r="A44" s="75">
        <v>34</v>
      </c>
      <c r="B44" s="76"/>
      <c r="C44" s="77"/>
      <c r="D44" s="78"/>
      <c r="E44" s="79"/>
      <c r="F44" s="80"/>
      <c r="G44" s="76"/>
      <c r="H44" s="76"/>
      <c r="I44" s="119"/>
      <c r="J44" s="78"/>
      <c r="K44" s="137"/>
      <c r="L44" s="138"/>
      <c r="M44" s="139"/>
      <c r="N44" s="123"/>
      <c r="O44" s="78"/>
      <c r="P44" s="137"/>
      <c r="Q44" s="138"/>
      <c r="R44" s="139"/>
      <c r="S44" s="77"/>
      <c r="T44" s="178"/>
      <c r="U44" s="119"/>
      <c r="V44" s="178"/>
      <c r="W44" s="180" t="str">
        <f t="shared" ref="W44:W90" si="29">IF(AND($H44="男",$T44=W$9),W$9,"")</f>
        <v/>
      </c>
      <c r="X44" s="180" t="str">
        <f t="shared" ref="X44:X90" si="30">IF(AND($H44="男",$T44=X$9),X$9,"")</f>
        <v/>
      </c>
      <c r="Y44" s="180" t="str">
        <f t="shared" ref="Y44:Y90" si="31">IF(AND($H44="男",$T44=Y$9),Y$9,"")</f>
        <v/>
      </c>
      <c r="Z44" s="180" t="str">
        <f t="shared" ref="Z44:Z90" si="32">IF(AND($H44="男",$T44=Z$9),Z$9,"")</f>
        <v/>
      </c>
      <c r="AA44" s="180" t="str">
        <f t="shared" ref="AA44:AA90" si="33">IF(AND($H44="男",$V44=AA$9),AA$9,"")</f>
        <v/>
      </c>
      <c r="AB44" s="180" t="str">
        <f t="shared" ref="AB44:AB90" si="34">IF(AND($H44="男",$V44=AB$9),AB$9,"")</f>
        <v/>
      </c>
      <c r="AC44" s="180" t="str">
        <f t="shared" ref="AC44:AC90" si="35">IF(AND($H44="男",$V44=AC$9),AC$9,"")</f>
        <v/>
      </c>
      <c r="AD44" s="180" t="str">
        <f t="shared" ref="AD44:AD90" si="36">IF(AND($H44="男",$V44=AD$9),AD$9,"")</f>
        <v/>
      </c>
      <c r="AE44" s="180" t="str">
        <f t="shared" ref="AE44:AE90" si="37">IF(AND($H44="女",$T44=AE$9),AE$9,"")</f>
        <v/>
      </c>
      <c r="AF44" s="180" t="str">
        <f t="shared" ref="AF44:AF90" si="38">IF(AND($H44="女",$T44=AF$9),AF$9,"")</f>
        <v/>
      </c>
      <c r="AG44" s="180" t="str">
        <f t="shared" ref="AG44:AG90" si="39">IF(AND($H44="女",$T44=AG$9),AG$9,"")</f>
        <v/>
      </c>
      <c r="AH44" s="180" t="str">
        <f t="shared" ref="AH44:AH90" si="40">IF(AND($H44="女",$T44=AH$9),AH$9,"")</f>
        <v/>
      </c>
      <c r="AI44" s="180" t="str">
        <f t="shared" ref="AI44:AI90" si="41">IF(AND($H44="女",$V44=AI$9),AI$9,"")</f>
        <v/>
      </c>
      <c r="AJ44" s="180" t="str">
        <f t="shared" ref="AJ44:AJ90" si="42">IF(AND($H44="女",$V44=AJ$9),AJ$9,"")</f>
        <v/>
      </c>
      <c r="AK44" s="180" t="str">
        <f t="shared" ref="AK44:AK90" si="43">IF(AND($H44="女",$V44=AK$9),AK$9,"")</f>
        <v/>
      </c>
      <c r="AL44" s="180" t="str">
        <f t="shared" ref="AL44:AL90" si="44">IF(AND($H44="女",$V44=AL$9),AL$9,"")</f>
        <v/>
      </c>
      <c r="AM44" s="189"/>
      <c r="AN44" s="190" t="str">
        <f t="shared" si="28"/>
        <v/>
      </c>
      <c r="AO44" s="189"/>
      <c r="AP44" s="189"/>
      <c r="AQ44" s="189"/>
      <c r="AR44" s="189"/>
      <c r="AS44" s="189"/>
      <c r="AT44" s="189"/>
      <c r="AU44" s="189"/>
      <c r="AV44" s="193"/>
      <c r="AW44" s="193"/>
      <c r="AX44" s="193"/>
      <c r="AY44" s="194"/>
    </row>
    <row r="45" spans="1:51" s="53" customFormat="1" ht="19.5" customHeight="1" x14ac:dyDescent="0.2">
      <c r="A45" s="81">
        <v>35</v>
      </c>
      <c r="B45" s="82"/>
      <c r="C45" s="83"/>
      <c r="D45" s="84"/>
      <c r="E45" s="85"/>
      <c r="F45" s="86"/>
      <c r="G45" s="82"/>
      <c r="H45" s="82"/>
      <c r="I45" s="124"/>
      <c r="J45" s="84"/>
      <c r="K45" s="140"/>
      <c r="L45" s="141"/>
      <c r="M45" s="142"/>
      <c r="N45" s="128"/>
      <c r="O45" s="84"/>
      <c r="P45" s="140"/>
      <c r="Q45" s="141"/>
      <c r="R45" s="142"/>
      <c r="S45" s="83"/>
      <c r="T45" s="183"/>
      <c r="U45" s="124"/>
      <c r="V45" s="183"/>
      <c r="W45" s="180" t="str">
        <f t="shared" si="29"/>
        <v/>
      </c>
      <c r="X45" s="180" t="str">
        <f t="shared" si="30"/>
        <v/>
      </c>
      <c r="Y45" s="180" t="str">
        <f t="shared" si="31"/>
        <v/>
      </c>
      <c r="Z45" s="180" t="str">
        <f t="shared" si="32"/>
        <v/>
      </c>
      <c r="AA45" s="180" t="str">
        <f t="shared" si="33"/>
        <v/>
      </c>
      <c r="AB45" s="180" t="str">
        <f t="shared" si="34"/>
        <v/>
      </c>
      <c r="AC45" s="180" t="str">
        <f t="shared" si="35"/>
        <v/>
      </c>
      <c r="AD45" s="180" t="str">
        <f t="shared" si="36"/>
        <v/>
      </c>
      <c r="AE45" s="180" t="str">
        <f t="shared" si="37"/>
        <v/>
      </c>
      <c r="AF45" s="180" t="str">
        <f t="shared" si="38"/>
        <v/>
      </c>
      <c r="AG45" s="180" t="str">
        <f t="shared" si="39"/>
        <v/>
      </c>
      <c r="AH45" s="180" t="str">
        <f t="shared" si="40"/>
        <v/>
      </c>
      <c r="AI45" s="180" t="str">
        <f t="shared" si="41"/>
        <v/>
      </c>
      <c r="AJ45" s="180" t="str">
        <f t="shared" si="42"/>
        <v/>
      </c>
      <c r="AK45" s="180" t="str">
        <f t="shared" si="43"/>
        <v/>
      </c>
      <c r="AL45" s="180" t="str">
        <f t="shared" si="44"/>
        <v/>
      </c>
      <c r="AM45" s="189"/>
      <c r="AN45" s="190" t="str">
        <f t="shared" si="28"/>
        <v/>
      </c>
      <c r="AO45" s="189"/>
      <c r="AP45" s="189"/>
      <c r="AQ45" s="189"/>
      <c r="AR45" s="189"/>
      <c r="AS45" s="189"/>
      <c r="AT45" s="189"/>
      <c r="AU45" s="189"/>
      <c r="AV45" s="193"/>
      <c r="AW45" s="193"/>
      <c r="AX45" s="193"/>
      <c r="AY45" s="194"/>
    </row>
    <row r="46" spans="1:51" s="53" customFormat="1" ht="19.5" customHeight="1" x14ac:dyDescent="0.2">
      <c r="A46" s="69">
        <v>36</v>
      </c>
      <c r="B46" s="70"/>
      <c r="C46" s="71"/>
      <c r="D46" s="72"/>
      <c r="E46" s="73"/>
      <c r="F46" s="74"/>
      <c r="G46" s="70"/>
      <c r="H46" s="70"/>
      <c r="I46" s="114"/>
      <c r="J46" s="72"/>
      <c r="K46" s="134"/>
      <c r="L46" s="135"/>
      <c r="M46" s="136"/>
      <c r="N46" s="118"/>
      <c r="O46" s="72"/>
      <c r="P46" s="134"/>
      <c r="Q46" s="135"/>
      <c r="R46" s="136"/>
      <c r="S46" s="71"/>
      <c r="T46" s="178"/>
      <c r="U46" s="114"/>
      <c r="V46" s="178"/>
      <c r="W46" s="180" t="str">
        <f t="shared" si="29"/>
        <v/>
      </c>
      <c r="X46" s="180" t="str">
        <f t="shared" si="30"/>
        <v/>
      </c>
      <c r="Y46" s="180" t="str">
        <f t="shared" si="31"/>
        <v/>
      </c>
      <c r="Z46" s="180" t="str">
        <f t="shared" si="32"/>
        <v/>
      </c>
      <c r="AA46" s="180" t="str">
        <f t="shared" si="33"/>
        <v/>
      </c>
      <c r="AB46" s="180" t="str">
        <f t="shared" si="34"/>
        <v/>
      </c>
      <c r="AC46" s="180" t="str">
        <f t="shared" si="35"/>
        <v/>
      </c>
      <c r="AD46" s="180" t="str">
        <f t="shared" si="36"/>
        <v/>
      </c>
      <c r="AE46" s="180" t="str">
        <f t="shared" si="37"/>
        <v/>
      </c>
      <c r="AF46" s="180" t="str">
        <f t="shared" si="38"/>
        <v/>
      </c>
      <c r="AG46" s="180" t="str">
        <f t="shared" si="39"/>
        <v/>
      </c>
      <c r="AH46" s="180" t="str">
        <f t="shared" si="40"/>
        <v/>
      </c>
      <c r="AI46" s="180" t="str">
        <f t="shared" si="41"/>
        <v/>
      </c>
      <c r="AJ46" s="180" t="str">
        <f t="shared" si="42"/>
        <v/>
      </c>
      <c r="AK46" s="180" t="str">
        <f t="shared" si="43"/>
        <v/>
      </c>
      <c r="AL46" s="180" t="str">
        <f t="shared" si="44"/>
        <v/>
      </c>
      <c r="AM46" s="189"/>
      <c r="AN46" s="190" t="str">
        <f t="shared" si="28"/>
        <v/>
      </c>
      <c r="AO46" s="189"/>
      <c r="AP46" s="189"/>
      <c r="AQ46" s="189"/>
      <c r="AR46" s="189"/>
      <c r="AS46" s="189"/>
      <c r="AT46" s="189"/>
      <c r="AU46" s="189"/>
      <c r="AV46" s="193"/>
      <c r="AW46" s="193"/>
      <c r="AX46" s="193"/>
      <c r="AY46" s="194"/>
    </row>
    <row r="47" spans="1:51" s="53" customFormat="1" ht="19.5" customHeight="1" x14ac:dyDescent="0.2">
      <c r="A47" s="75">
        <v>37</v>
      </c>
      <c r="B47" s="76"/>
      <c r="C47" s="77"/>
      <c r="D47" s="78"/>
      <c r="E47" s="79"/>
      <c r="F47" s="80"/>
      <c r="G47" s="76"/>
      <c r="H47" s="76"/>
      <c r="I47" s="119"/>
      <c r="J47" s="78"/>
      <c r="K47" s="137"/>
      <c r="L47" s="138"/>
      <c r="M47" s="139"/>
      <c r="N47" s="123"/>
      <c r="O47" s="78"/>
      <c r="P47" s="137"/>
      <c r="Q47" s="138"/>
      <c r="R47" s="139"/>
      <c r="S47" s="77"/>
      <c r="T47" s="178"/>
      <c r="U47" s="119"/>
      <c r="V47" s="178"/>
      <c r="W47" s="180" t="str">
        <f t="shared" si="29"/>
        <v/>
      </c>
      <c r="X47" s="180" t="str">
        <f t="shared" si="30"/>
        <v/>
      </c>
      <c r="Y47" s="180" t="str">
        <f t="shared" si="31"/>
        <v/>
      </c>
      <c r="Z47" s="180" t="str">
        <f t="shared" si="32"/>
        <v/>
      </c>
      <c r="AA47" s="180" t="str">
        <f t="shared" si="33"/>
        <v/>
      </c>
      <c r="AB47" s="180" t="str">
        <f t="shared" si="34"/>
        <v/>
      </c>
      <c r="AC47" s="180" t="str">
        <f t="shared" si="35"/>
        <v/>
      </c>
      <c r="AD47" s="180" t="str">
        <f t="shared" si="36"/>
        <v/>
      </c>
      <c r="AE47" s="180" t="str">
        <f t="shared" si="37"/>
        <v/>
      </c>
      <c r="AF47" s="180" t="str">
        <f t="shared" si="38"/>
        <v/>
      </c>
      <c r="AG47" s="180" t="str">
        <f t="shared" si="39"/>
        <v/>
      </c>
      <c r="AH47" s="180" t="str">
        <f t="shared" si="40"/>
        <v/>
      </c>
      <c r="AI47" s="180" t="str">
        <f t="shared" si="41"/>
        <v/>
      </c>
      <c r="AJ47" s="180" t="str">
        <f t="shared" si="42"/>
        <v/>
      </c>
      <c r="AK47" s="180" t="str">
        <f t="shared" si="43"/>
        <v/>
      </c>
      <c r="AL47" s="180" t="str">
        <f t="shared" si="44"/>
        <v/>
      </c>
      <c r="AM47" s="189"/>
      <c r="AN47" s="190" t="str">
        <f t="shared" si="28"/>
        <v/>
      </c>
      <c r="AO47" s="189"/>
      <c r="AP47" s="189"/>
      <c r="AQ47" s="189"/>
      <c r="AR47" s="189"/>
      <c r="AS47" s="189"/>
      <c r="AT47" s="189"/>
      <c r="AU47" s="189"/>
      <c r="AV47" s="193"/>
      <c r="AW47" s="193"/>
      <c r="AX47" s="193"/>
      <c r="AY47" s="194"/>
    </row>
    <row r="48" spans="1:51" s="53" customFormat="1" ht="19.5" customHeight="1" x14ac:dyDescent="0.2">
      <c r="A48" s="75">
        <v>38</v>
      </c>
      <c r="B48" s="76"/>
      <c r="C48" s="77"/>
      <c r="D48" s="78"/>
      <c r="E48" s="79"/>
      <c r="F48" s="80"/>
      <c r="G48" s="76"/>
      <c r="H48" s="76"/>
      <c r="I48" s="119"/>
      <c r="J48" s="78"/>
      <c r="K48" s="137"/>
      <c r="L48" s="138"/>
      <c r="M48" s="139"/>
      <c r="N48" s="123"/>
      <c r="O48" s="78"/>
      <c r="P48" s="137"/>
      <c r="Q48" s="138"/>
      <c r="R48" s="139"/>
      <c r="S48" s="77"/>
      <c r="T48" s="178"/>
      <c r="U48" s="119"/>
      <c r="V48" s="178"/>
      <c r="W48" s="180" t="str">
        <f t="shared" si="29"/>
        <v/>
      </c>
      <c r="X48" s="180" t="str">
        <f t="shared" si="30"/>
        <v/>
      </c>
      <c r="Y48" s="180" t="str">
        <f t="shared" si="31"/>
        <v/>
      </c>
      <c r="Z48" s="180" t="str">
        <f t="shared" si="32"/>
        <v/>
      </c>
      <c r="AA48" s="180" t="str">
        <f t="shared" si="33"/>
        <v/>
      </c>
      <c r="AB48" s="180" t="str">
        <f t="shared" si="34"/>
        <v/>
      </c>
      <c r="AC48" s="180" t="str">
        <f t="shared" si="35"/>
        <v/>
      </c>
      <c r="AD48" s="180" t="str">
        <f t="shared" si="36"/>
        <v/>
      </c>
      <c r="AE48" s="180" t="str">
        <f t="shared" si="37"/>
        <v/>
      </c>
      <c r="AF48" s="180" t="str">
        <f t="shared" si="38"/>
        <v/>
      </c>
      <c r="AG48" s="180" t="str">
        <f t="shared" si="39"/>
        <v/>
      </c>
      <c r="AH48" s="180" t="str">
        <f t="shared" si="40"/>
        <v/>
      </c>
      <c r="AI48" s="180" t="str">
        <f t="shared" si="41"/>
        <v/>
      </c>
      <c r="AJ48" s="180" t="str">
        <f t="shared" si="42"/>
        <v/>
      </c>
      <c r="AK48" s="180" t="str">
        <f t="shared" si="43"/>
        <v/>
      </c>
      <c r="AL48" s="180" t="str">
        <f t="shared" si="44"/>
        <v/>
      </c>
      <c r="AM48" s="189"/>
      <c r="AN48" s="190" t="str">
        <f t="shared" si="28"/>
        <v/>
      </c>
      <c r="AO48" s="189"/>
      <c r="AP48" s="189"/>
      <c r="AQ48" s="189"/>
      <c r="AR48" s="189"/>
      <c r="AS48" s="189"/>
      <c r="AT48" s="189"/>
      <c r="AU48" s="189"/>
      <c r="AV48" s="193"/>
      <c r="AW48" s="193"/>
      <c r="AX48" s="193"/>
      <c r="AY48" s="194"/>
    </row>
    <row r="49" spans="1:51" s="53" customFormat="1" ht="19.5" customHeight="1" x14ac:dyDescent="0.2">
      <c r="A49" s="75">
        <v>39</v>
      </c>
      <c r="B49" s="76"/>
      <c r="C49" s="77"/>
      <c r="D49" s="78"/>
      <c r="E49" s="79"/>
      <c r="F49" s="80"/>
      <c r="G49" s="76"/>
      <c r="H49" s="76"/>
      <c r="I49" s="119"/>
      <c r="J49" s="78"/>
      <c r="K49" s="137"/>
      <c r="L49" s="138"/>
      <c r="M49" s="139"/>
      <c r="N49" s="123"/>
      <c r="O49" s="78"/>
      <c r="P49" s="137"/>
      <c r="Q49" s="138"/>
      <c r="R49" s="139"/>
      <c r="S49" s="77"/>
      <c r="T49" s="178"/>
      <c r="U49" s="119"/>
      <c r="V49" s="178"/>
      <c r="W49" s="180" t="str">
        <f t="shared" si="29"/>
        <v/>
      </c>
      <c r="X49" s="180" t="str">
        <f t="shared" si="30"/>
        <v/>
      </c>
      <c r="Y49" s="180" t="str">
        <f t="shared" si="31"/>
        <v/>
      </c>
      <c r="Z49" s="180" t="str">
        <f t="shared" si="32"/>
        <v/>
      </c>
      <c r="AA49" s="180" t="str">
        <f t="shared" si="33"/>
        <v/>
      </c>
      <c r="AB49" s="180" t="str">
        <f t="shared" si="34"/>
        <v/>
      </c>
      <c r="AC49" s="180" t="str">
        <f t="shared" si="35"/>
        <v/>
      </c>
      <c r="AD49" s="180" t="str">
        <f t="shared" si="36"/>
        <v/>
      </c>
      <c r="AE49" s="180" t="str">
        <f t="shared" si="37"/>
        <v/>
      </c>
      <c r="AF49" s="180" t="str">
        <f t="shared" si="38"/>
        <v/>
      </c>
      <c r="AG49" s="180" t="str">
        <f t="shared" si="39"/>
        <v/>
      </c>
      <c r="AH49" s="180" t="str">
        <f t="shared" si="40"/>
        <v/>
      </c>
      <c r="AI49" s="180" t="str">
        <f t="shared" si="41"/>
        <v/>
      </c>
      <c r="AJ49" s="180" t="str">
        <f t="shared" si="42"/>
        <v/>
      </c>
      <c r="AK49" s="180" t="str">
        <f t="shared" si="43"/>
        <v/>
      </c>
      <c r="AL49" s="180" t="str">
        <f t="shared" si="44"/>
        <v/>
      </c>
      <c r="AM49" s="189"/>
      <c r="AN49" s="190" t="str">
        <f t="shared" si="28"/>
        <v/>
      </c>
      <c r="AO49" s="189"/>
      <c r="AP49" s="189"/>
      <c r="AQ49" s="189"/>
      <c r="AR49" s="189"/>
      <c r="AS49" s="189"/>
      <c r="AT49" s="189"/>
      <c r="AU49" s="189"/>
      <c r="AV49" s="193"/>
      <c r="AW49" s="193"/>
      <c r="AX49" s="193"/>
      <c r="AY49" s="194"/>
    </row>
    <row r="50" spans="1:51" s="53" customFormat="1" ht="19.5" customHeight="1" x14ac:dyDescent="0.2">
      <c r="A50" s="87">
        <v>40</v>
      </c>
      <c r="B50" s="82"/>
      <c r="C50" s="83"/>
      <c r="D50" s="84"/>
      <c r="E50" s="85"/>
      <c r="F50" s="86"/>
      <c r="G50" s="82"/>
      <c r="H50" s="82"/>
      <c r="I50" s="124"/>
      <c r="J50" s="84"/>
      <c r="K50" s="140"/>
      <c r="L50" s="141"/>
      <c r="M50" s="142"/>
      <c r="N50" s="128"/>
      <c r="O50" s="84"/>
      <c r="P50" s="140"/>
      <c r="Q50" s="141"/>
      <c r="R50" s="142"/>
      <c r="S50" s="83"/>
      <c r="T50" s="183"/>
      <c r="U50" s="124"/>
      <c r="V50" s="183"/>
      <c r="W50" s="180" t="str">
        <f t="shared" si="29"/>
        <v/>
      </c>
      <c r="X50" s="180" t="str">
        <f t="shared" si="30"/>
        <v/>
      </c>
      <c r="Y50" s="180" t="str">
        <f t="shared" si="31"/>
        <v/>
      </c>
      <c r="Z50" s="180" t="str">
        <f t="shared" si="32"/>
        <v/>
      </c>
      <c r="AA50" s="180" t="str">
        <f t="shared" si="33"/>
        <v/>
      </c>
      <c r="AB50" s="180" t="str">
        <f t="shared" si="34"/>
        <v/>
      </c>
      <c r="AC50" s="180" t="str">
        <f t="shared" si="35"/>
        <v/>
      </c>
      <c r="AD50" s="180" t="str">
        <f t="shared" si="36"/>
        <v/>
      </c>
      <c r="AE50" s="180" t="str">
        <f t="shared" si="37"/>
        <v/>
      </c>
      <c r="AF50" s="180" t="str">
        <f t="shared" si="38"/>
        <v/>
      </c>
      <c r="AG50" s="180" t="str">
        <f t="shared" si="39"/>
        <v/>
      </c>
      <c r="AH50" s="180" t="str">
        <f t="shared" si="40"/>
        <v/>
      </c>
      <c r="AI50" s="180" t="str">
        <f t="shared" si="41"/>
        <v/>
      </c>
      <c r="AJ50" s="180" t="str">
        <f t="shared" si="42"/>
        <v/>
      </c>
      <c r="AK50" s="180" t="str">
        <f t="shared" si="43"/>
        <v/>
      </c>
      <c r="AL50" s="180" t="str">
        <f t="shared" si="44"/>
        <v/>
      </c>
      <c r="AM50" s="189"/>
      <c r="AN50" s="190" t="str">
        <f t="shared" si="28"/>
        <v/>
      </c>
      <c r="AO50" s="189"/>
      <c r="AP50" s="189"/>
      <c r="AQ50" s="189"/>
      <c r="AR50" s="189"/>
      <c r="AS50" s="189"/>
      <c r="AT50" s="189"/>
      <c r="AU50" s="189"/>
      <c r="AV50" s="193"/>
      <c r="AW50" s="193"/>
      <c r="AX50" s="193"/>
      <c r="AY50" s="194"/>
    </row>
    <row r="51" spans="1:51" s="53" customFormat="1" ht="19.5" customHeight="1" x14ac:dyDescent="0.2">
      <c r="A51" s="69">
        <v>41</v>
      </c>
      <c r="B51" s="70"/>
      <c r="C51" s="71"/>
      <c r="D51" s="72"/>
      <c r="E51" s="73"/>
      <c r="F51" s="74"/>
      <c r="G51" s="70"/>
      <c r="H51" s="70"/>
      <c r="I51" s="114"/>
      <c r="J51" s="72"/>
      <c r="K51" s="134"/>
      <c r="L51" s="135"/>
      <c r="M51" s="136"/>
      <c r="N51" s="118"/>
      <c r="O51" s="72"/>
      <c r="P51" s="134"/>
      <c r="Q51" s="135"/>
      <c r="R51" s="136"/>
      <c r="S51" s="71"/>
      <c r="T51" s="178"/>
      <c r="U51" s="114"/>
      <c r="V51" s="178"/>
      <c r="W51" s="180" t="str">
        <f t="shared" si="29"/>
        <v/>
      </c>
      <c r="X51" s="180" t="str">
        <f t="shared" si="30"/>
        <v/>
      </c>
      <c r="Y51" s="180" t="str">
        <f t="shared" si="31"/>
        <v/>
      </c>
      <c r="Z51" s="180" t="str">
        <f t="shared" si="32"/>
        <v/>
      </c>
      <c r="AA51" s="180" t="str">
        <f t="shared" si="33"/>
        <v/>
      </c>
      <c r="AB51" s="180" t="str">
        <f t="shared" si="34"/>
        <v/>
      </c>
      <c r="AC51" s="180" t="str">
        <f t="shared" si="35"/>
        <v/>
      </c>
      <c r="AD51" s="180" t="str">
        <f t="shared" si="36"/>
        <v/>
      </c>
      <c r="AE51" s="180" t="str">
        <f t="shared" si="37"/>
        <v/>
      </c>
      <c r="AF51" s="180" t="str">
        <f t="shared" si="38"/>
        <v/>
      </c>
      <c r="AG51" s="180" t="str">
        <f t="shared" si="39"/>
        <v/>
      </c>
      <c r="AH51" s="180" t="str">
        <f t="shared" si="40"/>
        <v/>
      </c>
      <c r="AI51" s="180" t="str">
        <f t="shared" si="41"/>
        <v/>
      </c>
      <c r="AJ51" s="180" t="str">
        <f t="shared" si="42"/>
        <v/>
      </c>
      <c r="AK51" s="180" t="str">
        <f t="shared" si="43"/>
        <v/>
      </c>
      <c r="AL51" s="180" t="str">
        <f t="shared" si="44"/>
        <v/>
      </c>
      <c r="AM51" s="189"/>
      <c r="AN51" s="190" t="str">
        <f t="shared" si="28"/>
        <v/>
      </c>
      <c r="AO51" s="189"/>
      <c r="AP51" s="189"/>
      <c r="AQ51" s="189"/>
      <c r="AR51" s="189"/>
      <c r="AS51" s="189"/>
      <c r="AT51" s="189"/>
      <c r="AU51" s="189"/>
      <c r="AV51" s="193"/>
      <c r="AW51" s="193"/>
      <c r="AX51" s="193"/>
      <c r="AY51" s="194"/>
    </row>
    <row r="52" spans="1:51" s="53" customFormat="1" ht="19.5" customHeight="1" x14ac:dyDescent="0.2">
      <c r="A52" s="75">
        <v>42</v>
      </c>
      <c r="B52" s="76"/>
      <c r="C52" s="77"/>
      <c r="D52" s="78"/>
      <c r="E52" s="79"/>
      <c r="F52" s="80"/>
      <c r="G52" s="76"/>
      <c r="H52" s="76"/>
      <c r="I52" s="119"/>
      <c r="J52" s="78"/>
      <c r="K52" s="137"/>
      <c r="L52" s="138"/>
      <c r="M52" s="139"/>
      <c r="N52" s="123"/>
      <c r="O52" s="78"/>
      <c r="P52" s="137"/>
      <c r="Q52" s="138"/>
      <c r="R52" s="139"/>
      <c r="S52" s="77"/>
      <c r="T52" s="178"/>
      <c r="U52" s="119"/>
      <c r="V52" s="178"/>
      <c r="W52" s="180" t="str">
        <f t="shared" si="29"/>
        <v/>
      </c>
      <c r="X52" s="180" t="str">
        <f t="shared" si="30"/>
        <v/>
      </c>
      <c r="Y52" s="180" t="str">
        <f t="shared" si="31"/>
        <v/>
      </c>
      <c r="Z52" s="180" t="str">
        <f t="shared" si="32"/>
        <v/>
      </c>
      <c r="AA52" s="180" t="str">
        <f t="shared" si="33"/>
        <v/>
      </c>
      <c r="AB52" s="180" t="str">
        <f t="shared" si="34"/>
        <v/>
      </c>
      <c r="AC52" s="180" t="str">
        <f t="shared" si="35"/>
        <v/>
      </c>
      <c r="AD52" s="180" t="str">
        <f t="shared" si="36"/>
        <v/>
      </c>
      <c r="AE52" s="180" t="str">
        <f t="shared" si="37"/>
        <v/>
      </c>
      <c r="AF52" s="180" t="str">
        <f t="shared" si="38"/>
        <v/>
      </c>
      <c r="AG52" s="180" t="str">
        <f t="shared" si="39"/>
        <v/>
      </c>
      <c r="AH52" s="180" t="str">
        <f t="shared" si="40"/>
        <v/>
      </c>
      <c r="AI52" s="180" t="str">
        <f t="shared" si="41"/>
        <v/>
      </c>
      <c r="AJ52" s="180" t="str">
        <f t="shared" si="42"/>
        <v/>
      </c>
      <c r="AK52" s="180" t="str">
        <f t="shared" si="43"/>
        <v/>
      </c>
      <c r="AL52" s="180" t="str">
        <f t="shared" si="44"/>
        <v/>
      </c>
      <c r="AM52" s="189"/>
      <c r="AN52" s="190" t="str">
        <f t="shared" si="28"/>
        <v/>
      </c>
      <c r="AO52" s="189"/>
      <c r="AP52" s="189"/>
      <c r="AQ52" s="189"/>
      <c r="AR52" s="189"/>
      <c r="AS52" s="189"/>
      <c r="AT52" s="189"/>
      <c r="AU52" s="189"/>
      <c r="AV52" s="193"/>
      <c r="AW52" s="193"/>
      <c r="AX52" s="193"/>
      <c r="AY52" s="194"/>
    </row>
    <row r="53" spans="1:51" s="53" customFormat="1" ht="19.5" customHeight="1" x14ac:dyDescent="0.2">
      <c r="A53" s="75">
        <v>43</v>
      </c>
      <c r="B53" s="76"/>
      <c r="C53" s="77"/>
      <c r="D53" s="78"/>
      <c r="E53" s="79"/>
      <c r="F53" s="80"/>
      <c r="G53" s="76"/>
      <c r="H53" s="76"/>
      <c r="I53" s="119"/>
      <c r="J53" s="78"/>
      <c r="K53" s="137"/>
      <c r="L53" s="138"/>
      <c r="M53" s="139"/>
      <c r="N53" s="123"/>
      <c r="O53" s="78"/>
      <c r="P53" s="137"/>
      <c r="Q53" s="138"/>
      <c r="R53" s="139"/>
      <c r="S53" s="77"/>
      <c r="T53" s="178"/>
      <c r="U53" s="119"/>
      <c r="V53" s="178"/>
      <c r="W53" s="180" t="str">
        <f t="shared" si="29"/>
        <v/>
      </c>
      <c r="X53" s="180" t="str">
        <f t="shared" si="30"/>
        <v/>
      </c>
      <c r="Y53" s="180" t="str">
        <f t="shared" si="31"/>
        <v/>
      </c>
      <c r="Z53" s="180" t="str">
        <f t="shared" si="32"/>
        <v/>
      </c>
      <c r="AA53" s="180" t="str">
        <f t="shared" si="33"/>
        <v/>
      </c>
      <c r="AB53" s="180" t="str">
        <f t="shared" si="34"/>
        <v/>
      </c>
      <c r="AC53" s="180" t="str">
        <f t="shared" si="35"/>
        <v/>
      </c>
      <c r="AD53" s="180" t="str">
        <f t="shared" si="36"/>
        <v/>
      </c>
      <c r="AE53" s="180" t="str">
        <f t="shared" si="37"/>
        <v/>
      </c>
      <c r="AF53" s="180" t="str">
        <f t="shared" si="38"/>
        <v/>
      </c>
      <c r="AG53" s="180" t="str">
        <f t="shared" si="39"/>
        <v/>
      </c>
      <c r="AH53" s="180" t="str">
        <f t="shared" si="40"/>
        <v/>
      </c>
      <c r="AI53" s="180" t="str">
        <f t="shared" si="41"/>
        <v/>
      </c>
      <c r="AJ53" s="180" t="str">
        <f t="shared" si="42"/>
        <v/>
      </c>
      <c r="AK53" s="180" t="str">
        <f t="shared" si="43"/>
        <v/>
      </c>
      <c r="AL53" s="180" t="str">
        <f t="shared" si="44"/>
        <v/>
      </c>
      <c r="AM53" s="189"/>
      <c r="AN53" s="190" t="str">
        <f t="shared" si="28"/>
        <v/>
      </c>
      <c r="AO53" s="189"/>
      <c r="AP53" s="189"/>
      <c r="AQ53" s="189"/>
      <c r="AR53" s="189"/>
      <c r="AS53" s="189"/>
      <c r="AT53" s="189"/>
      <c r="AU53" s="189"/>
      <c r="AV53" s="193"/>
      <c r="AW53" s="193"/>
      <c r="AX53" s="193"/>
      <c r="AY53" s="194"/>
    </row>
    <row r="54" spans="1:51" s="53" customFormat="1" ht="19.5" customHeight="1" x14ac:dyDescent="0.2">
      <c r="A54" s="75">
        <v>44</v>
      </c>
      <c r="B54" s="76"/>
      <c r="C54" s="77"/>
      <c r="D54" s="78"/>
      <c r="E54" s="79"/>
      <c r="F54" s="80"/>
      <c r="G54" s="76"/>
      <c r="H54" s="76"/>
      <c r="I54" s="119"/>
      <c r="J54" s="78"/>
      <c r="K54" s="137"/>
      <c r="L54" s="138"/>
      <c r="M54" s="139"/>
      <c r="N54" s="123"/>
      <c r="O54" s="78"/>
      <c r="P54" s="137"/>
      <c r="Q54" s="138"/>
      <c r="R54" s="139"/>
      <c r="S54" s="77"/>
      <c r="T54" s="178"/>
      <c r="U54" s="119"/>
      <c r="V54" s="178"/>
      <c r="W54" s="180" t="str">
        <f t="shared" si="29"/>
        <v/>
      </c>
      <c r="X54" s="180" t="str">
        <f t="shared" si="30"/>
        <v/>
      </c>
      <c r="Y54" s="180" t="str">
        <f t="shared" si="31"/>
        <v/>
      </c>
      <c r="Z54" s="180" t="str">
        <f t="shared" si="32"/>
        <v/>
      </c>
      <c r="AA54" s="180" t="str">
        <f t="shared" si="33"/>
        <v/>
      </c>
      <c r="AB54" s="180" t="str">
        <f t="shared" si="34"/>
        <v/>
      </c>
      <c r="AC54" s="180" t="str">
        <f t="shared" si="35"/>
        <v/>
      </c>
      <c r="AD54" s="180" t="str">
        <f t="shared" si="36"/>
        <v/>
      </c>
      <c r="AE54" s="180" t="str">
        <f t="shared" si="37"/>
        <v/>
      </c>
      <c r="AF54" s="180" t="str">
        <f t="shared" si="38"/>
        <v/>
      </c>
      <c r="AG54" s="180" t="str">
        <f t="shared" si="39"/>
        <v/>
      </c>
      <c r="AH54" s="180" t="str">
        <f t="shared" si="40"/>
        <v/>
      </c>
      <c r="AI54" s="180" t="str">
        <f t="shared" si="41"/>
        <v/>
      </c>
      <c r="AJ54" s="180" t="str">
        <f t="shared" si="42"/>
        <v/>
      </c>
      <c r="AK54" s="180" t="str">
        <f t="shared" si="43"/>
        <v/>
      </c>
      <c r="AL54" s="180" t="str">
        <f t="shared" si="44"/>
        <v/>
      </c>
      <c r="AM54" s="189"/>
      <c r="AN54" s="190" t="str">
        <f t="shared" si="28"/>
        <v/>
      </c>
      <c r="AO54" s="189"/>
      <c r="AP54" s="189"/>
      <c r="AQ54" s="189"/>
      <c r="AR54" s="189"/>
      <c r="AS54" s="189"/>
      <c r="AT54" s="189"/>
      <c r="AU54" s="189"/>
      <c r="AV54" s="193"/>
      <c r="AW54" s="193"/>
      <c r="AX54" s="193"/>
      <c r="AY54" s="194"/>
    </row>
    <row r="55" spans="1:51" s="53" customFormat="1" ht="19.5" customHeight="1" x14ac:dyDescent="0.2">
      <c r="A55" s="81">
        <v>45</v>
      </c>
      <c r="B55" s="82"/>
      <c r="C55" s="83"/>
      <c r="D55" s="84"/>
      <c r="E55" s="85"/>
      <c r="F55" s="86"/>
      <c r="G55" s="82"/>
      <c r="H55" s="82"/>
      <c r="I55" s="124"/>
      <c r="J55" s="84"/>
      <c r="K55" s="140"/>
      <c r="L55" s="141"/>
      <c r="M55" s="142"/>
      <c r="N55" s="145"/>
      <c r="O55" s="146"/>
      <c r="P55" s="140"/>
      <c r="Q55" s="141"/>
      <c r="R55" s="142"/>
      <c r="S55" s="83"/>
      <c r="T55" s="183"/>
      <c r="U55" s="124"/>
      <c r="V55" s="183"/>
      <c r="W55" s="180" t="str">
        <f t="shared" si="29"/>
        <v/>
      </c>
      <c r="X55" s="180" t="str">
        <f t="shared" si="30"/>
        <v/>
      </c>
      <c r="Y55" s="180" t="str">
        <f t="shared" si="31"/>
        <v/>
      </c>
      <c r="Z55" s="180" t="str">
        <f t="shared" si="32"/>
        <v/>
      </c>
      <c r="AA55" s="180" t="str">
        <f t="shared" si="33"/>
        <v/>
      </c>
      <c r="AB55" s="180" t="str">
        <f t="shared" si="34"/>
        <v/>
      </c>
      <c r="AC55" s="180" t="str">
        <f t="shared" si="35"/>
        <v/>
      </c>
      <c r="AD55" s="180" t="str">
        <f t="shared" si="36"/>
        <v/>
      </c>
      <c r="AE55" s="180" t="str">
        <f t="shared" si="37"/>
        <v/>
      </c>
      <c r="AF55" s="180" t="str">
        <f t="shared" si="38"/>
        <v/>
      </c>
      <c r="AG55" s="180" t="str">
        <f t="shared" si="39"/>
        <v/>
      </c>
      <c r="AH55" s="180" t="str">
        <f t="shared" si="40"/>
        <v/>
      </c>
      <c r="AI55" s="180" t="str">
        <f t="shared" si="41"/>
        <v/>
      </c>
      <c r="AJ55" s="180" t="str">
        <f t="shared" si="42"/>
        <v/>
      </c>
      <c r="AK55" s="180" t="str">
        <f t="shared" si="43"/>
        <v/>
      </c>
      <c r="AL55" s="180" t="str">
        <f t="shared" si="44"/>
        <v/>
      </c>
      <c r="AM55" s="189"/>
      <c r="AN55" s="190" t="str">
        <f t="shared" si="28"/>
        <v/>
      </c>
      <c r="AO55" s="189"/>
      <c r="AP55" s="189"/>
      <c r="AQ55" s="189"/>
      <c r="AR55" s="189"/>
      <c r="AS55" s="189"/>
      <c r="AT55" s="189"/>
      <c r="AU55" s="189"/>
      <c r="AV55" s="193"/>
      <c r="AW55" s="193"/>
      <c r="AX55" s="193"/>
      <c r="AY55" s="194"/>
    </row>
    <row r="56" spans="1:51" s="53" customFormat="1" ht="19.5" customHeight="1" x14ac:dyDescent="0.2">
      <c r="A56" s="88">
        <v>46</v>
      </c>
      <c r="B56" s="70"/>
      <c r="C56" s="71"/>
      <c r="D56" s="72"/>
      <c r="E56" s="73"/>
      <c r="F56" s="74"/>
      <c r="G56" s="70"/>
      <c r="H56" s="70"/>
      <c r="I56" s="114"/>
      <c r="J56" s="147"/>
      <c r="K56" s="134"/>
      <c r="L56" s="148"/>
      <c r="M56" s="149"/>
      <c r="N56" s="150"/>
      <c r="O56" s="151"/>
      <c r="P56" s="134"/>
      <c r="Q56" s="148"/>
      <c r="R56" s="149"/>
      <c r="S56" s="71"/>
      <c r="T56" s="178"/>
      <c r="U56" s="114"/>
      <c r="V56" s="178"/>
      <c r="W56" s="180" t="str">
        <f t="shared" si="29"/>
        <v/>
      </c>
      <c r="X56" s="180" t="str">
        <f t="shared" si="30"/>
        <v/>
      </c>
      <c r="Y56" s="180" t="str">
        <f t="shared" si="31"/>
        <v/>
      </c>
      <c r="Z56" s="180" t="str">
        <f t="shared" si="32"/>
        <v/>
      </c>
      <c r="AA56" s="180" t="str">
        <f t="shared" si="33"/>
        <v/>
      </c>
      <c r="AB56" s="180" t="str">
        <f t="shared" si="34"/>
        <v/>
      </c>
      <c r="AC56" s="180" t="str">
        <f t="shared" si="35"/>
        <v/>
      </c>
      <c r="AD56" s="180" t="str">
        <f t="shared" si="36"/>
        <v/>
      </c>
      <c r="AE56" s="180" t="str">
        <f t="shared" si="37"/>
        <v/>
      </c>
      <c r="AF56" s="180" t="str">
        <f t="shared" si="38"/>
        <v/>
      </c>
      <c r="AG56" s="180" t="str">
        <f t="shared" si="39"/>
        <v/>
      </c>
      <c r="AH56" s="180" t="str">
        <f t="shared" si="40"/>
        <v/>
      </c>
      <c r="AI56" s="180" t="str">
        <f t="shared" si="41"/>
        <v/>
      </c>
      <c r="AJ56" s="180" t="str">
        <f t="shared" si="42"/>
        <v/>
      </c>
      <c r="AK56" s="180" t="str">
        <f t="shared" si="43"/>
        <v/>
      </c>
      <c r="AL56" s="180" t="str">
        <f t="shared" si="44"/>
        <v/>
      </c>
      <c r="AM56" s="189"/>
      <c r="AN56" s="190" t="str">
        <f t="shared" si="28"/>
        <v/>
      </c>
      <c r="AO56" s="189"/>
      <c r="AP56" s="189"/>
      <c r="AQ56" s="189"/>
      <c r="AR56" s="189"/>
      <c r="AS56" s="189"/>
      <c r="AT56" s="189"/>
      <c r="AU56" s="189"/>
      <c r="AV56" s="193"/>
      <c r="AW56" s="193"/>
      <c r="AX56" s="193"/>
      <c r="AY56" s="194"/>
    </row>
    <row r="57" spans="1:51" s="53" customFormat="1" ht="19.5" customHeight="1" x14ac:dyDescent="0.2">
      <c r="A57" s="89">
        <v>47</v>
      </c>
      <c r="B57" s="76"/>
      <c r="C57" s="77"/>
      <c r="D57" s="78"/>
      <c r="E57" s="79"/>
      <c r="F57" s="80"/>
      <c r="G57" s="76"/>
      <c r="H57" s="76"/>
      <c r="I57" s="119"/>
      <c r="J57" s="152"/>
      <c r="K57" s="137"/>
      <c r="L57" s="153"/>
      <c r="M57" s="154"/>
      <c r="N57" s="77"/>
      <c r="O57" s="152"/>
      <c r="P57" s="137"/>
      <c r="Q57" s="153"/>
      <c r="R57" s="154"/>
      <c r="S57" s="77"/>
      <c r="T57" s="178"/>
      <c r="U57" s="119"/>
      <c r="V57" s="178"/>
      <c r="W57" s="180" t="str">
        <f t="shared" si="29"/>
        <v/>
      </c>
      <c r="X57" s="180" t="str">
        <f t="shared" si="30"/>
        <v/>
      </c>
      <c r="Y57" s="180" t="str">
        <f t="shared" si="31"/>
        <v/>
      </c>
      <c r="Z57" s="180" t="str">
        <f t="shared" si="32"/>
        <v/>
      </c>
      <c r="AA57" s="180" t="str">
        <f t="shared" si="33"/>
        <v/>
      </c>
      <c r="AB57" s="180" t="str">
        <f t="shared" si="34"/>
        <v/>
      </c>
      <c r="AC57" s="180" t="str">
        <f t="shared" si="35"/>
        <v/>
      </c>
      <c r="AD57" s="180" t="str">
        <f t="shared" si="36"/>
        <v/>
      </c>
      <c r="AE57" s="180" t="str">
        <f t="shared" si="37"/>
        <v/>
      </c>
      <c r="AF57" s="180" t="str">
        <f t="shared" si="38"/>
        <v/>
      </c>
      <c r="AG57" s="180" t="str">
        <f t="shared" si="39"/>
        <v/>
      </c>
      <c r="AH57" s="180" t="str">
        <f t="shared" si="40"/>
        <v/>
      </c>
      <c r="AI57" s="180" t="str">
        <f t="shared" si="41"/>
        <v/>
      </c>
      <c r="AJ57" s="180" t="str">
        <f t="shared" si="42"/>
        <v/>
      </c>
      <c r="AK57" s="180" t="str">
        <f t="shared" si="43"/>
        <v/>
      </c>
      <c r="AL57" s="180" t="str">
        <f t="shared" si="44"/>
        <v/>
      </c>
      <c r="AM57" s="189"/>
      <c r="AN57" s="190" t="str">
        <f t="shared" si="28"/>
        <v/>
      </c>
      <c r="AO57" s="189"/>
      <c r="AP57" s="189"/>
      <c r="AQ57" s="189"/>
      <c r="AR57" s="189"/>
      <c r="AS57" s="189"/>
      <c r="AT57" s="189"/>
      <c r="AU57" s="189"/>
      <c r="AV57" s="193"/>
      <c r="AW57" s="193"/>
      <c r="AX57" s="193"/>
      <c r="AY57" s="194"/>
    </row>
    <row r="58" spans="1:51" s="53" customFormat="1" ht="19.5" customHeight="1" x14ac:dyDescent="0.2">
      <c r="A58" s="89">
        <v>48</v>
      </c>
      <c r="B58" s="76"/>
      <c r="C58" s="77"/>
      <c r="D58" s="78"/>
      <c r="E58" s="79"/>
      <c r="F58" s="80"/>
      <c r="G58" s="76"/>
      <c r="H58" s="76"/>
      <c r="I58" s="119"/>
      <c r="J58" s="152"/>
      <c r="K58" s="137"/>
      <c r="L58" s="153"/>
      <c r="M58" s="154"/>
      <c r="N58" s="77"/>
      <c r="O58" s="152"/>
      <c r="P58" s="137"/>
      <c r="Q58" s="153"/>
      <c r="R58" s="154"/>
      <c r="S58" s="77"/>
      <c r="T58" s="178"/>
      <c r="U58" s="119"/>
      <c r="V58" s="178"/>
      <c r="W58" s="180" t="str">
        <f t="shared" si="29"/>
        <v/>
      </c>
      <c r="X58" s="180" t="str">
        <f t="shared" si="30"/>
        <v/>
      </c>
      <c r="Y58" s="180" t="str">
        <f t="shared" si="31"/>
        <v/>
      </c>
      <c r="Z58" s="180" t="str">
        <f t="shared" si="32"/>
        <v/>
      </c>
      <c r="AA58" s="180" t="str">
        <f t="shared" si="33"/>
        <v/>
      </c>
      <c r="AB58" s="180" t="str">
        <f t="shared" si="34"/>
        <v/>
      </c>
      <c r="AC58" s="180" t="str">
        <f t="shared" si="35"/>
        <v/>
      </c>
      <c r="AD58" s="180" t="str">
        <f t="shared" si="36"/>
        <v/>
      </c>
      <c r="AE58" s="180" t="str">
        <f t="shared" si="37"/>
        <v/>
      </c>
      <c r="AF58" s="180" t="str">
        <f t="shared" si="38"/>
        <v/>
      </c>
      <c r="AG58" s="180" t="str">
        <f t="shared" si="39"/>
        <v/>
      </c>
      <c r="AH58" s="180" t="str">
        <f t="shared" si="40"/>
        <v/>
      </c>
      <c r="AI58" s="180" t="str">
        <f t="shared" si="41"/>
        <v/>
      </c>
      <c r="AJ58" s="180" t="str">
        <f t="shared" si="42"/>
        <v/>
      </c>
      <c r="AK58" s="180" t="str">
        <f t="shared" si="43"/>
        <v/>
      </c>
      <c r="AL58" s="180" t="str">
        <f t="shared" si="44"/>
        <v/>
      </c>
      <c r="AM58" s="189"/>
      <c r="AN58" s="190" t="str">
        <f t="shared" si="28"/>
        <v/>
      </c>
      <c r="AO58" s="189"/>
      <c r="AP58" s="189"/>
      <c r="AQ58" s="189"/>
      <c r="AR58" s="189"/>
      <c r="AS58" s="189"/>
      <c r="AT58" s="189"/>
      <c r="AU58" s="189"/>
      <c r="AV58" s="193"/>
      <c r="AW58" s="193"/>
      <c r="AX58" s="193"/>
      <c r="AY58" s="194"/>
    </row>
    <row r="59" spans="1:51" s="53" customFormat="1" ht="19.5" customHeight="1" x14ac:dyDescent="0.2">
      <c r="A59" s="89">
        <v>49</v>
      </c>
      <c r="B59" s="76"/>
      <c r="C59" s="77"/>
      <c r="D59" s="78"/>
      <c r="E59" s="79"/>
      <c r="F59" s="80"/>
      <c r="G59" s="76"/>
      <c r="H59" s="76"/>
      <c r="I59" s="119"/>
      <c r="J59" s="152"/>
      <c r="K59" s="137"/>
      <c r="L59" s="153"/>
      <c r="M59" s="154"/>
      <c r="N59" s="77"/>
      <c r="O59" s="152"/>
      <c r="P59" s="137"/>
      <c r="Q59" s="153"/>
      <c r="R59" s="154"/>
      <c r="S59" s="77"/>
      <c r="T59" s="178"/>
      <c r="U59" s="119"/>
      <c r="V59" s="178"/>
      <c r="W59" s="180" t="str">
        <f t="shared" si="29"/>
        <v/>
      </c>
      <c r="X59" s="180" t="str">
        <f t="shared" si="30"/>
        <v/>
      </c>
      <c r="Y59" s="180" t="str">
        <f t="shared" si="31"/>
        <v/>
      </c>
      <c r="Z59" s="180" t="str">
        <f t="shared" si="32"/>
        <v/>
      </c>
      <c r="AA59" s="180" t="str">
        <f t="shared" si="33"/>
        <v/>
      </c>
      <c r="AB59" s="180" t="str">
        <f t="shared" si="34"/>
        <v/>
      </c>
      <c r="AC59" s="180" t="str">
        <f t="shared" si="35"/>
        <v/>
      </c>
      <c r="AD59" s="180" t="str">
        <f t="shared" si="36"/>
        <v/>
      </c>
      <c r="AE59" s="180" t="str">
        <f t="shared" si="37"/>
        <v/>
      </c>
      <c r="AF59" s="180" t="str">
        <f t="shared" si="38"/>
        <v/>
      </c>
      <c r="AG59" s="180" t="str">
        <f t="shared" si="39"/>
        <v/>
      </c>
      <c r="AH59" s="180" t="str">
        <f t="shared" si="40"/>
        <v/>
      </c>
      <c r="AI59" s="180" t="str">
        <f t="shared" si="41"/>
        <v/>
      </c>
      <c r="AJ59" s="180" t="str">
        <f t="shared" si="42"/>
        <v/>
      </c>
      <c r="AK59" s="180" t="str">
        <f t="shared" si="43"/>
        <v/>
      </c>
      <c r="AL59" s="180" t="str">
        <f t="shared" si="44"/>
        <v/>
      </c>
      <c r="AM59" s="189"/>
      <c r="AN59" s="190" t="str">
        <f t="shared" si="28"/>
        <v/>
      </c>
      <c r="AO59" s="189"/>
      <c r="AP59" s="189"/>
      <c r="AQ59" s="189"/>
      <c r="AR59" s="189"/>
      <c r="AS59" s="189"/>
      <c r="AT59" s="189"/>
      <c r="AU59" s="189"/>
      <c r="AV59" s="193"/>
      <c r="AW59" s="193"/>
      <c r="AX59" s="193"/>
      <c r="AY59" s="194"/>
    </row>
    <row r="60" spans="1:51" s="53" customFormat="1" ht="19.5" customHeight="1" x14ac:dyDescent="0.2">
      <c r="A60" s="90">
        <v>50</v>
      </c>
      <c r="B60" s="82"/>
      <c r="C60" s="83"/>
      <c r="D60" s="84"/>
      <c r="E60" s="85"/>
      <c r="F60" s="86"/>
      <c r="G60" s="82"/>
      <c r="H60" s="82"/>
      <c r="I60" s="124"/>
      <c r="J60" s="155"/>
      <c r="K60" s="140"/>
      <c r="L60" s="156"/>
      <c r="M60" s="157"/>
      <c r="N60" s="83"/>
      <c r="O60" s="155"/>
      <c r="P60" s="140"/>
      <c r="Q60" s="156"/>
      <c r="R60" s="157"/>
      <c r="S60" s="83"/>
      <c r="T60" s="183"/>
      <c r="U60" s="124"/>
      <c r="V60" s="183"/>
      <c r="W60" s="180" t="str">
        <f t="shared" si="29"/>
        <v/>
      </c>
      <c r="X60" s="180" t="str">
        <f t="shared" si="30"/>
        <v/>
      </c>
      <c r="Y60" s="180" t="str">
        <f t="shared" si="31"/>
        <v/>
      </c>
      <c r="Z60" s="180" t="str">
        <f t="shared" si="32"/>
        <v/>
      </c>
      <c r="AA60" s="180" t="str">
        <f t="shared" si="33"/>
        <v/>
      </c>
      <c r="AB60" s="180" t="str">
        <f t="shared" si="34"/>
        <v/>
      </c>
      <c r="AC60" s="180" t="str">
        <f t="shared" si="35"/>
        <v/>
      </c>
      <c r="AD60" s="180" t="str">
        <f t="shared" si="36"/>
        <v/>
      </c>
      <c r="AE60" s="180" t="str">
        <f t="shared" si="37"/>
        <v/>
      </c>
      <c r="AF60" s="180" t="str">
        <f t="shared" si="38"/>
        <v/>
      </c>
      <c r="AG60" s="180" t="str">
        <f t="shared" si="39"/>
        <v/>
      </c>
      <c r="AH60" s="180" t="str">
        <f t="shared" si="40"/>
        <v/>
      </c>
      <c r="AI60" s="180" t="str">
        <f t="shared" si="41"/>
        <v/>
      </c>
      <c r="AJ60" s="180" t="str">
        <f t="shared" si="42"/>
        <v/>
      </c>
      <c r="AK60" s="180" t="str">
        <f t="shared" si="43"/>
        <v/>
      </c>
      <c r="AL60" s="180" t="str">
        <f t="shared" si="44"/>
        <v/>
      </c>
      <c r="AM60" s="189"/>
      <c r="AN60" s="190" t="str">
        <f t="shared" si="28"/>
        <v/>
      </c>
      <c r="AO60" s="189"/>
      <c r="AP60" s="189"/>
      <c r="AQ60" s="189"/>
      <c r="AR60" s="189"/>
      <c r="AS60" s="189"/>
      <c r="AT60" s="189"/>
      <c r="AU60" s="189"/>
      <c r="AV60" s="193"/>
      <c r="AW60" s="193"/>
      <c r="AX60" s="193"/>
      <c r="AY60" s="194"/>
    </row>
    <row r="61" spans="1:51" s="53" customFormat="1" ht="19.5" customHeight="1" x14ac:dyDescent="0.2">
      <c r="A61" s="88">
        <v>51</v>
      </c>
      <c r="B61" s="70"/>
      <c r="C61" s="71"/>
      <c r="D61" s="72"/>
      <c r="E61" s="73"/>
      <c r="F61" s="74"/>
      <c r="G61" s="70"/>
      <c r="H61" s="70"/>
      <c r="I61" s="114"/>
      <c r="J61" s="147"/>
      <c r="K61" s="134"/>
      <c r="L61" s="158"/>
      <c r="M61" s="159"/>
      <c r="N61" s="71"/>
      <c r="O61" s="147"/>
      <c r="P61" s="134"/>
      <c r="Q61" s="158"/>
      <c r="R61" s="159"/>
      <c r="S61" s="71"/>
      <c r="T61" s="178"/>
      <c r="U61" s="114"/>
      <c r="V61" s="178"/>
      <c r="W61" s="180" t="str">
        <f t="shared" si="29"/>
        <v/>
      </c>
      <c r="X61" s="180" t="str">
        <f t="shared" si="30"/>
        <v/>
      </c>
      <c r="Y61" s="180" t="str">
        <f t="shared" si="31"/>
        <v/>
      </c>
      <c r="Z61" s="180" t="str">
        <f t="shared" si="32"/>
        <v/>
      </c>
      <c r="AA61" s="180" t="str">
        <f t="shared" si="33"/>
        <v/>
      </c>
      <c r="AB61" s="180" t="str">
        <f t="shared" si="34"/>
        <v/>
      </c>
      <c r="AC61" s="180" t="str">
        <f t="shared" si="35"/>
        <v/>
      </c>
      <c r="AD61" s="180" t="str">
        <f t="shared" si="36"/>
        <v/>
      </c>
      <c r="AE61" s="180" t="str">
        <f t="shared" si="37"/>
        <v/>
      </c>
      <c r="AF61" s="180" t="str">
        <f t="shared" si="38"/>
        <v/>
      </c>
      <c r="AG61" s="180" t="str">
        <f t="shared" si="39"/>
        <v/>
      </c>
      <c r="AH61" s="180" t="str">
        <f t="shared" si="40"/>
        <v/>
      </c>
      <c r="AI61" s="180" t="str">
        <f t="shared" si="41"/>
        <v/>
      </c>
      <c r="AJ61" s="180" t="str">
        <f t="shared" si="42"/>
        <v/>
      </c>
      <c r="AK61" s="180" t="str">
        <f t="shared" si="43"/>
        <v/>
      </c>
      <c r="AL61" s="180" t="str">
        <f t="shared" si="44"/>
        <v/>
      </c>
      <c r="AM61" s="189"/>
      <c r="AN61" s="190" t="str">
        <f t="shared" si="28"/>
        <v/>
      </c>
      <c r="AO61" s="189"/>
      <c r="AP61" s="189"/>
      <c r="AQ61" s="189"/>
      <c r="AR61" s="189"/>
      <c r="AS61" s="189"/>
      <c r="AT61" s="189"/>
      <c r="AU61" s="189"/>
      <c r="AV61" s="193"/>
      <c r="AW61" s="193"/>
      <c r="AX61" s="193"/>
      <c r="AY61" s="194"/>
    </row>
    <row r="62" spans="1:51" s="53" customFormat="1" ht="19.5" customHeight="1" x14ac:dyDescent="0.2">
      <c r="A62" s="89">
        <v>52</v>
      </c>
      <c r="B62" s="76"/>
      <c r="C62" s="77"/>
      <c r="D62" s="78"/>
      <c r="E62" s="79"/>
      <c r="F62" s="80"/>
      <c r="G62" s="76"/>
      <c r="H62" s="76"/>
      <c r="I62" s="119"/>
      <c r="J62" s="152"/>
      <c r="K62" s="137"/>
      <c r="L62" s="153"/>
      <c r="M62" s="154"/>
      <c r="N62" s="77"/>
      <c r="O62" s="152"/>
      <c r="P62" s="137"/>
      <c r="Q62" s="153"/>
      <c r="R62" s="154"/>
      <c r="S62" s="77"/>
      <c r="T62" s="178"/>
      <c r="U62" s="119"/>
      <c r="V62" s="178"/>
      <c r="W62" s="180" t="str">
        <f t="shared" si="29"/>
        <v/>
      </c>
      <c r="X62" s="180" t="str">
        <f t="shared" si="30"/>
        <v/>
      </c>
      <c r="Y62" s="180" t="str">
        <f t="shared" si="31"/>
        <v/>
      </c>
      <c r="Z62" s="180" t="str">
        <f t="shared" si="32"/>
        <v/>
      </c>
      <c r="AA62" s="180" t="str">
        <f t="shared" si="33"/>
        <v/>
      </c>
      <c r="AB62" s="180" t="str">
        <f t="shared" si="34"/>
        <v/>
      </c>
      <c r="AC62" s="180" t="str">
        <f t="shared" si="35"/>
        <v/>
      </c>
      <c r="AD62" s="180" t="str">
        <f t="shared" si="36"/>
        <v/>
      </c>
      <c r="AE62" s="180" t="str">
        <f t="shared" si="37"/>
        <v/>
      </c>
      <c r="AF62" s="180" t="str">
        <f t="shared" si="38"/>
        <v/>
      </c>
      <c r="AG62" s="180" t="str">
        <f t="shared" si="39"/>
        <v/>
      </c>
      <c r="AH62" s="180" t="str">
        <f t="shared" si="40"/>
        <v/>
      </c>
      <c r="AI62" s="180" t="str">
        <f t="shared" si="41"/>
        <v/>
      </c>
      <c r="AJ62" s="180" t="str">
        <f t="shared" si="42"/>
        <v/>
      </c>
      <c r="AK62" s="180" t="str">
        <f t="shared" si="43"/>
        <v/>
      </c>
      <c r="AL62" s="180" t="str">
        <f t="shared" si="44"/>
        <v/>
      </c>
      <c r="AM62" s="189"/>
      <c r="AN62" s="190" t="str">
        <f t="shared" si="28"/>
        <v/>
      </c>
      <c r="AO62" s="189"/>
      <c r="AP62" s="189"/>
      <c r="AQ62" s="189"/>
      <c r="AR62" s="189"/>
      <c r="AS62" s="189"/>
      <c r="AT62" s="189"/>
      <c r="AU62" s="189"/>
      <c r="AV62" s="193"/>
      <c r="AW62" s="193"/>
      <c r="AX62" s="193"/>
      <c r="AY62" s="194"/>
    </row>
    <row r="63" spans="1:51" s="53" customFormat="1" ht="19.5" customHeight="1" x14ac:dyDescent="0.2">
      <c r="A63" s="89">
        <v>53</v>
      </c>
      <c r="B63" s="76"/>
      <c r="C63" s="77"/>
      <c r="D63" s="78"/>
      <c r="E63" s="79"/>
      <c r="F63" s="80"/>
      <c r="G63" s="76"/>
      <c r="H63" s="76"/>
      <c r="I63" s="119"/>
      <c r="J63" s="152"/>
      <c r="K63" s="137"/>
      <c r="L63" s="153"/>
      <c r="M63" s="154"/>
      <c r="N63" s="77"/>
      <c r="O63" s="152"/>
      <c r="P63" s="137"/>
      <c r="Q63" s="153"/>
      <c r="R63" s="154"/>
      <c r="S63" s="77"/>
      <c r="T63" s="178"/>
      <c r="U63" s="119"/>
      <c r="V63" s="178"/>
      <c r="W63" s="180" t="str">
        <f t="shared" si="29"/>
        <v/>
      </c>
      <c r="X63" s="180" t="str">
        <f t="shared" si="30"/>
        <v/>
      </c>
      <c r="Y63" s="180" t="str">
        <f t="shared" si="31"/>
        <v/>
      </c>
      <c r="Z63" s="180" t="str">
        <f t="shared" si="32"/>
        <v/>
      </c>
      <c r="AA63" s="180" t="str">
        <f t="shared" si="33"/>
        <v/>
      </c>
      <c r="AB63" s="180" t="str">
        <f t="shared" si="34"/>
        <v/>
      </c>
      <c r="AC63" s="180" t="str">
        <f t="shared" si="35"/>
        <v/>
      </c>
      <c r="AD63" s="180" t="str">
        <f t="shared" si="36"/>
        <v/>
      </c>
      <c r="AE63" s="180" t="str">
        <f t="shared" si="37"/>
        <v/>
      </c>
      <c r="AF63" s="180" t="str">
        <f t="shared" si="38"/>
        <v/>
      </c>
      <c r="AG63" s="180" t="str">
        <f t="shared" si="39"/>
        <v/>
      </c>
      <c r="AH63" s="180" t="str">
        <f t="shared" si="40"/>
        <v/>
      </c>
      <c r="AI63" s="180" t="str">
        <f t="shared" si="41"/>
        <v/>
      </c>
      <c r="AJ63" s="180" t="str">
        <f t="shared" si="42"/>
        <v/>
      </c>
      <c r="AK63" s="180" t="str">
        <f t="shared" si="43"/>
        <v/>
      </c>
      <c r="AL63" s="180" t="str">
        <f t="shared" si="44"/>
        <v/>
      </c>
      <c r="AM63" s="189"/>
      <c r="AN63" s="190" t="str">
        <f t="shared" si="28"/>
        <v/>
      </c>
      <c r="AO63" s="189"/>
      <c r="AP63" s="189"/>
      <c r="AQ63" s="189"/>
      <c r="AR63" s="189"/>
      <c r="AS63" s="189"/>
      <c r="AT63" s="189"/>
      <c r="AU63" s="189"/>
      <c r="AV63" s="193"/>
      <c r="AW63" s="193"/>
      <c r="AX63" s="193"/>
      <c r="AY63" s="194"/>
    </row>
    <row r="64" spans="1:51" s="53" customFormat="1" ht="19.5" customHeight="1" x14ac:dyDescent="0.2">
      <c r="A64" s="89">
        <v>54</v>
      </c>
      <c r="B64" s="76"/>
      <c r="C64" s="77"/>
      <c r="D64" s="78"/>
      <c r="E64" s="79"/>
      <c r="F64" s="80"/>
      <c r="G64" s="76"/>
      <c r="H64" s="76"/>
      <c r="I64" s="119"/>
      <c r="J64" s="152"/>
      <c r="K64" s="137"/>
      <c r="L64" s="153"/>
      <c r="M64" s="154"/>
      <c r="N64" s="77"/>
      <c r="O64" s="152"/>
      <c r="P64" s="137"/>
      <c r="Q64" s="153"/>
      <c r="R64" s="154"/>
      <c r="S64" s="77"/>
      <c r="T64" s="178"/>
      <c r="U64" s="119"/>
      <c r="V64" s="178"/>
      <c r="W64" s="180" t="str">
        <f t="shared" si="29"/>
        <v/>
      </c>
      <c r="X64" s="180" t="str">
        <f t="shared" si="30"/>
        <v/>
      </c>
      <c r="Y64" s="180" t="str">
        <f t="shared" si="31"/>
        <v/>
      </c>
      <c r="Z64" s="180" t="str">
        <f t="shared" si="32"/>
        <v/>
      </c>
      <c r="AA64" s="180" t="str">
        <f t="shared" si="33"/>
        <v/>
      </c>
      <c r="AB64" s="180" t="str">
        <f t="shared" si="34"/>
        <v/>
      </c>
      <c r="AC64" s="180" t="str">
        <f t="shared" si="35"/>
        <v/>
      </c>
      <c r="AD64" s="180" t="str">
        <f t="shared" si="36"/>
        <v/>
      </c>
      <c r="AE64" s="180" t="str">
        <f t="shared" si="37"/>
        <v/>
      </c>
      <c r="AF64" s="180" t="str">
        <f t="shared" si="38"/>
        <v/>
      </c>
      <c r="AG64" s="180" t="str">
        <f t="shared" si="39"/>
        <v/>
      </c>
      <c r="AH64" s="180" t="str">
        <f t="shared" si="40"/>
        <v/>
      </c>
      <c r="AI64" s="180" t="str">
        <f t="shared" si="41"/>
        <v/>
      </c>
      <c r="AJ64" s="180" t="str">
        <f t="shared" si="42"/>
        <v/>
      </c>
      <c r="AK64" s="180" t="str">
        <f t="shared" si="43"/>
        <v/>
      </c>
      <c r="AL64" s="180" t="str">
        <f t="shared" si="44"/>
        <v/>
      </c>
      <c r="AM64" s="189"/>
      <c r="AN64" s="190" t="str">
        <f t="shared" si="28"/>
        <v/>
      </c>
      <c r="AO64" s="189"/>
      <c r="AP64" s="189"/>
      <c r="AQ64" s="189"/>
      <c r="AR64" s="189"/>
      <c r="AS64" s="189"/>
      <c r="AT64" s="189"/>
      <c r="AU64" s="189"/>
      <c r="AV64" s="193"/>
      <c r="AW64" s="193"/>
      <c r="AX64" s="193"/>
      <c r="AY64" s="194"/>
    </row>
    <row r="65" spans="1:51" s="53" customFormat="1" ht="19.5" customHeight="1" x14ac:dyDescent="0.2">
      <c r="A65" s="90">
        <v>55</v>
      </c>
      <c r="B65" s="82"/>
      <c r="C65" s="83"/>
      <c r="D65" s="84"/>
      <c r="E65" s="85"/>
      <c r="F65" s="86"/>
      <c r="G65" s="82"/>
      <c r="H65" s="82"/>
      <c r="I65" s="124"/>
      <c r="J65" s="155"/>
      <c r="K65" s="140"/>
      <c r="L65" s="205"/>
      <c r="M65" s="206"/>
      <c r="N65" s="83"/>
      <c r="O65" s="155"/>
      <c r="P65" s="140"/>
      <c r="Q65" s="205"/>
      <c r="R65" s="206"/>
      <c r="S65" s="83"/>
      <c r="T65" s="183"/>
      <c r="U65" s="124"/>
      <c r="V65" s="183"/>
      <c r="W65" s="180" t="str">
        <f t="shared" si="29"/>
        <v/>
      </c>
      <c r="X65" s="180" t="str">
        <f t="shared" si="30"/>
        <v/>
      </c>
      <c r="Y65" s="180" t="str">
        <f t="shared" si="31"/>
        <v/>
      </c>
      <c r="Z65" s="180" t="str">
        <f t="shared" si="32"/>
        <v/>
      </c>
      <c r="AA65" s="180" t="str">
        <f t="shared" si="33"/>
        <v/>
      </c>
      <c r="AB65" s="180" t="str">
        <f t="shared" si="34"/>
        <v/>
      </c>
      <c r="AC65" s="180" t="str">
        <f t="shared" si="35"/>
        <v/>
      </c>
      <c r="AD65" s="180" t="str">
        <f t="shared" si="36"/>
        <v/>
      </c>
      <c r="AE65" s="180" t="str">
        <f t="shared" si="37"/>
        <v/>
      </c>
      <c r="AF65" s="180" t="str">
        <f t="shared" si="38"/>
        <v/>
      </c>
      <c r="AG65" s="180" t="str">
        <f t="shared" si="39"/>
        <v/>
      </c>
      <c r="AH65" s="180" t="str">
        <f t="shared" si="40"/>
        <v/>
      </c>
      <c r="AI65" s="180" t="str">
        <f t="shared" si="41"/>
        <v/>
      </c>
      <c r="AJ65" s="180" t="str">
        <f t="shared" si="42"/>
        <v/>
      </c>
      <c r="AK65" s="180" t="str">
        <f t="shared" si="43"/>
        <v/>
      </c>
      <c r="AL65" s="180" t="str">
        <f t="shared" si="44"/>
        <v/>
      </c>
      <c r="AM65" s="189"/>
      <c r="AN65" s="190" t="str">
        <f t="shared" si="28"/>
        <v/>
      </c>
      <c r="AO65" s="189"/>
      <c r="AP65" s="189"/>
      <c r="AQ65" s="189"/>
      <c r="AR65" s="189"/>
      <c r="AS65" s="189"/>
      <c r="AT65" s="189"/>
      <c r="AU65" s="189"/>
      <c r="AV65" s="193"/>
      <c r="AW65" s="193"/>
      <c r="AX65" s="193"/>
      <c r="AY65" s="194"/>
    </row>
    <row r="66" spans="1:51" s="53" customFormat="1" ht="19.5" customHeight="1" x14ac:dyDescent="0.2">
      <c r="A66" s="88">
        <v>56</v>
      </c>
      <c r="B66" s="70"/>
      <c r="C66" s="71"/>
      <c r="D66" s="72"/>
      <c r="E66" s="73"/>
      <c r="F66" s="74"/>
      <c r="G66" s="70"/>
      <c r="H66" s="70"/>
      <c r="I66" s="114"/>
      <c r="J66" s="147"/>
      <c r="K66" s="134"/>
      <c r="L66" s="158"/>
      <c r="M66" s="159"/>
      <c r="N66" s="71"/>
      <c r="O66" s="147"/>
      <c r="P66" s="134"/>
      <c r="Q66" s="158"/>
      <c r="R66" s="159"/>
      <c r="S66" s="71"/>
      <c r="T66" s="178"/>
      <c r="U66" s="114"/>
      <c r="V66" s="178"/>
      <c r="W66" s="180" t="str">
        <f t="shared" si="29"/>
        <v/>
      </c>
      <c r="X66" s="180" t="str">
        <f t="shared" si="30"/>
        <v/>
      </c>
      <c r="Y66" s="180" t="str">
        <f t="shared" si="31"/>
        <v/>
      </c>
      <c r="Z66" s="180" t="str">
        <f t="shared" si="32"/>
        <v/>
      </c>
      <c r="AA66" s="180" t="str">
        <f t="shared" si="33"/>
        <v/>
      </c>
      <c r="AB66" s="180" t="str">
        <f t="shared" si="34"/>
        <v/>
      </c>
      <c r="AC66" s="180" t="str">
        <f t="shared" si="35"/>
        <v/>
      </c>
      <c r="AD66" s="180" t="str">
        <f t="shared" si="36"/>
        <v/>
      </c>
      <c r="AE66" s="180" t="str">
        <f t="shared" si="37"/>
        <v/>
      </c>
      <c r="AF66" s="180" t="str">
        <f t="shared" si="38"/>
        <v/>
      </c>
      <c r="AG66" s="180" t="str">
        <f t="shared" si="39"/>
        <v/>
      </c>
      <c r="AH66" s="180" t="str">
        <f t="shared" si="40"/>
        <v/>
      </c>
      <c r="AI66" s="180" t="str">
        <f t="shared" si="41"/>
        <v/>
      </c>
      <c r="AJ66" s="180" t="str">
        <f t="shared" si="42"/>
        <v/>
      </c>
      <c r="AK66" s="180" t="str">
        <f t="shared" si="43"/>
        <v/>
      </c>
      <c r="AL66" s="180" t="str">
        <f t="shared" si="44"/>
        <v/>
      </c>
      <c r="AM66" s="189"/>
      <c r="AN66" s="190" t="str">
        <f t="shared" si="28"/>
        <v/>
      </c>
      <c r="AO66" s="189"/>
      <c r="AP66" s="189"/>
      <c r="AQ66" s="189"/>
      <c r="AR66" s="189"/>
      <c r="AS66" s="189"/>
      <c r="AT66" s="189"/>
      <c r="AU66" s="189"/>
      <c r="AV66" s="193"/>
      <c r="AW66" s="193"/>
      <c r="AX66" s="193"/>
      <c r="AY66" s="194"/>
    </row>
    <row r="67" spans="1:51" s="53" customFormat="1" ht="19.5" customHeight="1" x14ac:dyDescent="0.2">
      <c r="A67" s="89">
        <v>57</v>
      </c>
      <c r="B67" s="76"/>
      <c r="C67" s="77"/>
      <c r="D67" s="78"/>
      <c r="E67" s="79"/>
      <c r="F67" s="80"/>
      <c r="G67" s="76"/>
      <c r="H67" s="76"/>
      <c r="I67" s="119"/>
      <c r="J67" s="152"/>
      <c r="K67" s="137"/>
      <c r="L67" s="153"/>
      <c r="M67" s="154"/>
      <c r="N67" s="77"/>
      <c r="O67" s="152"/>
      <c r="P67" s="137"/>
      <c r="Q67" s="153"/>
      <c r="R67" s="154"/>
      <c r="S67" s="77"/>
      <c r="T67" s="178"/>
      <c r="U67" s="119"/>
      <c r="V67" s="178"/>
      <c r="W67" s="180" t="str">
        <f t="shared" si="29"/>
        <v/>
      </c>
      <c r="X67" s="180" t="str">
        <f t="shared" si="30"/>
        <v/>
      </c>
      <c r="Y67" s="180" t="str">
        <f t="shared" si="31"/>
        <v/>
      </c>
      <c r="Z67" s="180" t="str">
        <f t="shared" si="32"/>
        <v/>
      </c>
      <c r="AA67" s="180" t="str">
        <f t="shared" si="33"/>
        <v/>
      </c>
      <c r="AB67" s="180" t="str">
        <f t="shared" si="34"/>
        <v/>
      </c>
      <c r="AC67" s="180" t="str">
        <f t="shared" si="35"/>
        <v/>
      </c>
      <c r="AD67" s="180" t="str">
        <f t="shared" si="36"/>
        <v/>
      </c>
      <c r="AE67" s="180" t="str">
        <f t="shared" si="37"/>
        <v/>
      </c>
      <c r="AF67" s="180" t="str">
        <f t="shared" si="38"/>
        <v/>
      </c>
      <c r="AG67" s="180" t="str">
        <f t="shared" si="39"/>
        <v/>
      </c>
      <c r="AH67" s="180" t="str">
        <f t="shared" si="40"/>
        <v/>
      </c>
      <c r="AI67" s="180" t="str">
        <f t="shared" si="41"/>
        <v/>
      </c>
      <c r="AJ67" s="180" t="str">
        <f t="shared" si="42"/>
        <v/>
      </c>
      <c r="AK67" s="180" t="str">
        <f t="shared" si="43"/>
        <v/>
      </c>
      <c r="AL67" s="180" t="str">
        <f t="shared" si="44"/>
        <v/>
      </c>
      <c r="AM67" s="189"/>
      <c r="AN67" s="190" t="str">
        <f t="shared" si="28"/>
        <v/>
      </c>
      <c r="AO67" s="189"/>
      <c r="AP67" s="189"/>
      <c r="AQ67" s="189"/>
      <c r="AR67" s="189"/>
      <c r="AS67" s="189"/>
      <c r="AT67" s="189"/>
      <c r="AU67" s="189"/>
      <c r="AV67" s="193"/>
      <c r="AW67" s="193"/>
      <c r="AX67" s="193"/>
      <c r="AY67" s="194"/>
    </row>
    <row r="68" spans="1:51" s="53" customFormat="1" ht="19.5" customHeight="1" x14ac:dyDescent="0.2">
      <c r="A68" s="89">
        <v>58</v>
      </c>
      <c r="B68" s="76"/>
      <c r="C68" s="77"/>
      <c r="D68" s="78"/>
      <c r="E68" s="79"/>
      <c r="F68" s="80"/>
      <c r="G68" s="76"/>
      <c r="H68" s="76"/>
      <c r="I68" s="119"/>
      <c r="J68" s="152"/>
      <c r="K68" s="137"/>
      <c r="L68" s="153"/>
      <c r="M68" s="154"/>
      <c r="N68" s="77"/>
      <c r="O68" s="152"/>
      <c r="P68" s="137"/>
      <c r="Q68" s="153"/>
      <c r="R68" s="154"/>
      <c r="S68" s="77"/>
      <c r="T68" s="178"/>
      <c r="U68" s="119"/>
      <c r="V68" s="178"/>
      <c r="W68" s="180" t="str">
        <f t="shared" si="29"/>
        <v/>
      </c>
      <c r="X68" s="180" t="str">
        <f t="shared" si="30"/>
        <v/>
      </c>
      <c r="Y68" s="180" t="str">
        <f t="shared" si="31"/>
        <v/>
      </c>
      <c r="Z68" s="180" t="str">
        <f t="shared" si="32"/>
        <v/>
      </c>
      <c r="AA68" s="180" t="str">
        <f t="shared" si="33"/>
        <v/>
      </c>
      <c r="AB68" s="180" t="str">
        <f t="shared" si="34"/>
        <v/>
      </c>
      <c r="AC68" s="180" t="str">
        <f t="shared" si="35"/>
        <v/>
      </c>
      <c r="AD68" s="180" t="str">
        <f t="shared" si="36"/>
        <v/>
      </c>
      <c r="AE68" s="180" t="str">
        <f t="shared" si="37"/>
        <v/>
      </c>
      <c r="AF68" s="180" t="str">
        <f t="shared" si="38"/>
        <v/>
      </c>
      <c r="AG68" s="180" t="str">
        <f t="shared" si="39"/>
        <v/>
      </c>
      <c r="AH68" s="180" t="str">
        <f t="shared" si="40"/>
        <v/>
      </c>
      <c r="AI68" s="180" t="str">
        <f t="shared" si="41"/>
        <v/>
      </c>
      <c r="AJ68" s="180" t="str">
        <f t="shared" si="42"/>
        <v/>
      </c>
      <c r="AK68" s="180" t="str">
        <f t="shared" si="43"/>
        <v/>
      </c>
      <c r="AL68" s="180" t="str">
        <f t="shared" si="44"/>
        <v/>
      </c>
      <c r="AM68" s="189"/>
      <c r="AN68" s="190" t="str">
        <f t="shared" si="28"/>
        <v/>
      </c>
      <c r="AO68" s="189"/>
      <c r="AP68" s="189"/>
      <c r="AQ68" s="189"/>
      <c r="AR68" s="189"/>
      <c r="AS68" s="189"/>
      <c r="AT68" s="189"/>
      <c r="AU68" s="189"/>
      <c r="AV68" s="193"/>
      <c r="AW68" s="193"/>
      <c r="AX68" s="193"/>
      <c r="AY68" s="194"/>
    </row>
    <row r="69" spans="1:51" s="53" customFormat="1" ht="19.5" customHeight="1" x14ac:dyDescent="0.2">
      <c r="A69" s="89">
        <v>59</v>
      </c>
      <c r="B69" s="76"/>
      <c r="C69" s="77"/>
      <c r="D69" s="78"/>
      <c r="E69" s="79"/>
      <c r="F69" s="80"/>
      <c r="G69" s="76"/>
      <c r="H69" s="76"/>
      <c r="I69" s="119"/>
      <c r="J69" s="152"/>
      <c r="K69" s="137"/>
      <c r="L69" s="153"/>
      <c r="M69" s="154"/>
      <c r="N69" s="77"/>
      <c r="O69" s="152"/>
      <c r="P69" s="137"/>
      <c r="Q69" s="153"/>
      <c r="R69" s="154"/>
      <c r="S69" s="77"/>
      <c r="T69" s="178"/>
      <c r="U69" s="119"/>
      <c r="V69" s="178"/>
      <c r="W69" s="180" t="str">
        <f t="shared" si="29"/>
        <v/>
      </c>
      <c r="X69" s="180" t="str">
        <f t="shared" si="30"/>
        <v/>
      </c>
      <c r="Y69" s="180" t="str">
        <f t="shared" si="31"/>
        <v/>
      </c>
      <c r="Z69" s="180" t="str">
        <f t="shared" si="32"/>
        <v/>
      </c>
      <c r="AA69" s="180" t="str">
        <f t="shared" si="33"/>
        <v/>
      </c>
      <c r="AB69" s="180" t="str">
        <f t="shared" si="34"/>
        <v/>
      </c>
      <c r="AC69" s="180" t="str">
        <f t="shared" si="35"/>
        <v/>
      </c>
      <c r="AD69" s="180" t="str">
        <f t="shared" si="36"/>
        <v/>
      </c>
      <c r="AE69" s="180" t="str">
        <f t="shared" si="37"/>
        <v/>
      </c>
      <c r="AF69" s="180" t="str">
        <f t="shared" si="38"/>
        <v/>
      </c>
      <c r="AG69" s="180" t="str">
        <f t="shared" si="39"/>
        <v/>
      </c>
      <c r="AH69" s="180" t="str">
        <f t="shared" si="40"/>
        <v/>
      </c>
      <c r="AI69" s="180" t="str">
        <f t="shared" si="41"/>
        <v/>
      </c>
      <c r="AJ69" s="180" t="str">
        <f t="shared" si="42"/>
        <v/>
      </c>
      <c r="AK69" s="180" t="str">
        <f t="shared" si="43"/>
        <v/>
      </c>
      <c r="AL69" s="180" t="str">
        <f t="shared" si="44"/>
        <v/>
      </c>
      <c r="AM69" s="189"/>
      <c r="AN69" s="190" t="str">
        <f t="shared" si="28"/>
        <v/>
      </c>
      <c r="AO69" s="189"/>
      <c r="AP69" s="189"/>
      <c r="AQ69" s="189"/>
      <c r="AR69" s="189"/>
      <c r="AS69" s="189"/>
      <c r="AT69" s="189"/>
      <c r="AU69" s="189"/>
      <c r="AV69" s="193"/>
      <c r="AW69" s="193"/>
      <c r="AX69" s="193"/>
      <c r="AY69" s="194"/>
    </row>
    <row r="70" spans="1:51" s="53" customFormat="1" ht="19.5" customHeight="1" x14ac:dyDescent="0.2">
      <c r="A70" s="90">
        <v>60</v>
      </c>
      <c r="B70" s="82"/>
      <c r="C70" s="83"/>
      <c r="D70" s="84"/>
      <c r="E70" s="85"/>
      <c r="F70" s="86"/>
      <c r="G70" s="82"/>
      <c r="H70" s="82"/>
      <c r="I70" s="124"/>
      <c r="J70" s="155"/>
      <c r="K70" s="140"/>
      <c r="L70" s="205"/>
      <c r="M70" s="206"/>
      <c r="N70" s="83"/>
      <c r="O70" s="155"/>
      <c r="P70" s="140"/>
      <c r="Q70" s="205"/>
      <c r="R70" s="206"/>
      <c r="S70" s="83"/>
      <c r="T70" s="183"/>
      <c r="U70" s="124"/>
      <c r="V70" s="183"/>
      <c r="W70" s="180" t="str">
        <f t="shared" si="29"/>
        <v/>
      </c>
      <c r="X70" s="180" t="str">
        <f t="shared" si="30"/>
        <v/>
      </c>
      <c r="Y70" s="180" t="str">
        <f t="shared" si="31"/>
        <v/>
      </c>
      <c r="Z70" s="180" t="str">
        <f t="shared" si="32"/>
        <v/>
      </c>
      <c r="AA70" s="180" t="str">
        <f t="shared" si="33"/>
        <v/>
      </c>
      <c r="AB70" s="180" t="str">
        <f t="shared" si="34"/>
        <v/>
      </c>
      <c r="AC70" s="180" t="str">
        <f t="shared" si="35"/>
        <v/>
      </c>
      <c r="AD70" s="180" t="str">
        <f t="shared" si="36"/>
        <v/>
      </c>
      <c r="AE70" s="180" t="str">
        <f t="shared" si="37"/>
        <v/>
      </c>
      <c r="AF70" s="180" t="str">
        <f t="shared" si="38"/>
        <v/>
      </c>
      <c r="AG70" s="180" t="str">
        <f t="shared" si="39"/>
        <v/>
      </c>
      <c r="AH70" s="180" t="str">
        <f t="shared" si="40"/>
        <v/>
      </c>
      <c r="AI70" s="180" t="str">
        <f t="shared" si="41"/>
        <v/>
      </c>
      <c r="AJ70" s="180" t="str">
        <f t="shared" si="42"/>
        <v/>
      </c>
      <c r="AK70" s="180" t="str">
        <f t="shared" si="43"/>
        <v/>
      </c>
      <c r="AL70" s="180" t="str">
        <f t="shared" si="44"/>
        <v/>
      </c>
      <c r="AM70" s="189"/>
      <c r="AN70" s="190" t="str">
        <f t="shared" si="28"/>
        <v/>
      </c>
      <c r="AO70" s="189"/>
      <c r="AP70" s="189"/>
      <c r="AQ70" s="189"/>
      <c r="AR70" s="189"/>
      <c r="AS70" s="189"/>
      <c r="AT70" s="189"/>
      <c r="AU70" s="189"/>
      <c r="AV70" s="193"/>
      <c r="AW70" s="193"/>
      <c r="AX70" s="193"/>
      <c r="AY70" s="194"/>
    </row>
    <row r="71" spans="1:51" s="53" customFormat="1" ht="19.5" customHeight="1" x14ac:dyDescent="0.2">
      <c r="A71" s="88">
        <v>61</v>
      </c>
      <c r="B71" s="70"/>
      <c r="C71" s="71"/>
      <c r="D71" s="72"/>
      <c r="E71" s="73"/>
      <c r="F71" s="74"/>
      <c r="G71" s="70"/>
      <c r="H71" s="70"/>
      <c r="I71" s="114"/>
      <c r="J71" s="147"/>
      <c r="K71" s="134"/>
      <c r="L71" s="148"/>
      <c r="M71" s="149"/>
      <c r="N71" s="71"/>
      <c r="O71" s="147"/>
      <c r="P71" s="134"/>
      <c r="Q71" s="148"/>
      <c r="R71" s="149"/>
      <c r="S71" s="71"/>
      <c r="T71" s="178"/>
      <c r="U71" s="114"/>
      <c r="V71" s="178"/>
      <c r="W71" s="180" t="str">
        <f t="shared" si="29"/>
        <v/>
      </c>
      <c r="X71" s="180" t="str">
        <f t="shared" si="30"/>
        <v/>
      </c>
      <c r="Y71" s="180" t="str">
        <f t="shared" si="31"/>
        <v/>
      </c>
      <c r="Z71" s="180" t="str">
        <f t="shared" si="32"/>
        <v/>
      </c>
      <c r="AA71" s="180" t="str">
        <f t="shared" si="33"/>
        <v/>
      </c>
      <c r="AB71" s="180" t="str">
        <f t="shared" si="34"/>
        <v/>
      </c>
      <c r="AC71" s="180" t="str">
        <f t="shared" si="35"/>
        <v/>
      </c>
      <c r="AD71" s="180" t="str">
        <f t="shared" si="36"/>
        <v/>
      </c>
      <c r="AE71" s="180" t="str">
        <f t="shared" si="37"/>
        <v/>
      </c>
      <c r="AF71" s="180" t="str">
        <f t="shared" si="38"/>
        <v/>
      </c>
      <c r="AG71" s="180" t="str">
        <f t="shared" si="39"/>
        <v/>
      </c>
      <c r="AH71" s="180" t="str">
        <f t="shared" si="40"/>
        <v/>
      </c>
      <c r="AI71" s="180" t="str">
        <f t="shared" si="41"/>
        <v/>
      </c>
      <c r="AJ71" s="180" t="str">
        <f t="shared" si="42"/>
        <v/>
      </c>
      <c r="AK71" s="180" t="str">
        <f t="shared" si="43"/>
        <v/>
      </c>
      <c r="AL71" s="180" t="str">
        <f t="shared" si="44"/>
        <v/>
      </c>
      <c r="AM71" s="189"/>
      <c r="AN71" s="190" t="str">
        <f t="shared" si="28"/>
        <v/>
      </c>
      <c r="AO71" s="189"/>
      <c r="AP71" s="189"/>
      <c r="AQ71" s="189"/>
      <c r="AR71" s="189"/>
      <c r="AS71" s="189"/>
      <c r="AT71" s="189"/>
      <c r="AU71" s="189"/>
      <c r="AV71" s="193"/>
      <c r="AW71" s="193"/>
      <c r="AX71" s="193"/>
      <c r="AY71" s="194"/>
    </row>
    <row r="72" spans="1:51" s="53" customFormat="1" ht="19.5" customHeight="1" x14ac:dyDescent="0.2">
      <c r="A72" s="89">
        <v>62</v>
      </c>
      <c r="B72" s="76"/>
      <c r="C72" s="77"/>
      <c r="D72" s="78"/>
      <c r="E72" s="79"/>
      <c r="F72" s="80"/>
      <c r="G72" s="76"/>
      <c r="H72" s="76"/>
      <c r="I72" s="119"/>
      <c r="J72" s="152"/>
      <c r="K72" s="137"/>
      <c r="L72" s="153"/>
      <c r="M72" s="154"/>
      <c r="N72" s="77"/>
      <c r="O72" s="152"/>
      <c r="P72" s="137"/>
      <c r="Q72" s="153"/>
      <c r="R72" s="154"/>
      <c r="S72" s="77"/>
      <c r="T72" s="178"/>
      <c r="U72" s="119"/>
      <c r="V72" s="178"/>
      <c r="W72" s="180" t="str">
        <f t="shared" si="29"/>
        <v/>
      </c>
      <c r="X72" s="180" t="str">
        <f t="shared" si="30"/>
        <v/>
      </c>
      <c r="Y72" s="180" t="str">
        <f t="shared" si="31"/>
        <v/>
      </c>
      <c r="Z72" s="180" t="str">
        <f t="shared" si="32"/>
        <v/>
      </c>
      <c r="AA72" s="180" t="str">
        <f t="shared" si="33"/>
        <v/>
      </c>
      <c r="AB72" s="180" t="str">
        <f t="shared" si="34"/>
        <v/>
      </c>
      <c r="AC72" s="180" t="str">
        <f t="shared" si="35"/>
        <v/>
      </c>
      <c r="AD72" s="180" t="str">
        <f t="shared" si="36"/>
        <v/>
      </c>
      <c r="AE72" s="180" t="str">
        <f t="shared" si="37"/>
        <v/>
      </c>
      <c r="AF72" s="180" t="str">
        <f t="shared" si="38"/>
        <v/>
      </c>
      <c r="AG72" s="180" t="str">
        <f t="shared" si="39"/>
        <v/>
      </c>
      <c r="AH72" s="180" t="str">
        <f t="shared" si="40"/>
        <v/>
      </c>
      <c r="AI72" s="180" t="str">
        <f t="shared" si="41"/>
        <v/>
      </c>
      <c r="AJ72" s="180" t="str">
        <f t="shared" si="42"/>
        <v/>
      </c>
      <c r="AK72" s="180" t="str">
        <f t="shared" si="43"/>
        <v/>
      </c>
      <c r="AL72" s="180" t="str">
        <f t="shared" si="44"/>
        <v/>
      </c>
      <c r="AM72" s="189"/>
      <c r="AN72" s="190" t="str">
        <f t="shared" si="28"/>
        <v/>
      </c>
      <c r="AO72" s="189"/>
      <c r="AP72" s="189"/>
      <c r="AQ72" s="189"/>
      <c r="AR72" s="189"/>
      <c r="AS72" s="189"/>
      <c r="AT72" s="189"/>
      <c r="AU72" s="189"/>
      <c r="AV72" s="193"/>
      <c r="AW72" s="193"/>
      <c r="AX72" s="193"/>
      <c r="AY72" s="194"/>
    </row>
    <row r="73" spans="1:51" s="53" customFormat="1" ht="19.5" customHeight="1" x14ac:dyDescent="0.2">
      <c r="A73" s="89">
        <v>63</v>
      </c>
      <c r="B73" s="76"/>
      <c r="C73" s="77"/>
      <c r="D73" s="78"/>
      <c r="E73" s="79"/>
      <c r="F73" s="80"/>
      <c r="G73" s="76"/>
      <c r="H73" s="76"/>
      <c r="I73" s="119"/>
      <c r="J73" s="152"/>
      <c r="K73" s="137"/>
      <c r="L73" s="153"/>
      <c r="M73" s="154"/>
      <c r="N73" s="77"/>
      <c r="O73" s="152"/>
      <c r="P73" s="137"/>
      <c r="Q73" s="153"/>
      <c r="R73" s="154"/>
      <c r="S73" s="77"/>
      <c r="T73" s="178"/>
      <c r="U73" s="119"/>
      <c r="V73" s="178"/>
      <c r="W73" s="180" t="str">
        <f t="shared" si="29"/>
        <v/>
      </c>
      <c r="X73" s="180" t="str">
        <f t="shared" si="30"/>
        <v/>
      </c>
      <c r="Y73" s="180" t="str">
        <f t="shared" si="31"/>
        <v/>
      </c>
      <c r="Z73" s="180" t="str">
        <f t="shared" si="32"/>
        <v/>
      </c>
      <c r="AA73" s="180" t="str">
        <f t="shared" si="33"/>
        <v/>
      </c>
      <c r="AB73" s="180" t="str">
        <f t="shared" si="34"/>
        <v/>
      </c>
      <c r="AC73" s="180" t="str">
        <f t="shared" si="35"/>
        <v/>
      </c>
      <c r="AD73" s="180" t="str">
        <f t="shared" si="36"/>
        <v/>
      </c>
      <c r="AE73" s="180" t="str">
        <f t="shared" si="37"/>
        <v/>
      </c>
      <c r="AF73" s="180" t="str">
        <f t="shared" si="38"/>
        <v/>
      </c>
      <c r="AG73" s="180" t="str">
        <f t="shared" si="39"/>
        <v/>
      </c>
      <c r="AH73" s="180" t="str">
        <f t="shared" si="40"/>
        <v/>
      </c>
      <c r="AI73" s="180" t="str">
        <f t="shared" si="41"/>
        <v/>
      </c>
      <c r="AJ73" s="180" t="str">
        <f t="shared" si="42"/>
        <v/>
      </c>
      <c r="AK73" s="180" t="str">
        <f t="shared" si="43"/>
        <v/>
      </c>
      <c r="AL73" s="180" t="str">
        <f t="shared" si="44"/>
        <v/>
      </c>
      <c r="AM73" s="189"/>
      <c r="AN73" s="190" t="str">
        <f t="shared" si="28"/>
        <v/>
      </c>
      <c r="AO73" s="189"/>
      <c r="AP73" s="189"/>
      <c r="AQ73" s="189"/>
      <c r="AR73" s="189"/>
      <c r="AS73" s="189"/>
      <c r="AT73" s="189"/>
      <c r="AU73" s="189"/>
      <c r="AV73" s="193"/>
      <c r="AW73" s="193"/>
      <c r="AX73" s="193"/>
      <c r="AY73" s="194"/>
    </row>
    <row r="74" spans="1:51" s="53" customFormat="1" ht="19.5" customHeight="1" x14ac:dyDescent="0.2">
      <c r="A74" s="89">
        <v>64</v>
      </c>
      <c r="B74" s="76"/>
      <c r="C74" s="77"/>
      <c r="D74" s="78"/>
      <c r="E74" s="79"/>
      <c r="F74" s="80"/>
      <c r="G74" s="76"/>
      <c r="H74" s="76"/>
      <c r="I74" s="119"/>
      <c r="J74" s="152"/>
      <c r="K74" s="137"/>
      <c r="L74" s="153"/>
      <c r="M74" s="154"/>
      <c r="N74" s="77"/>
      <c r="O74" s="152"/>
      <c r="P74" s="137"/>
      <c r="Q74" s="153"/>
      <c r="R74" s="154"/>
      <c r="S74" s="77"/>
      <c r="T74" s="178"/>
      <c r="U74" s="119"/>
      <c r="V74" s="178"/>
      <c r="W74" s="180" t="str">
        <f t="shared" si="29"/>
        <v/>
      </c>
      <c r="X74" s="180" t="str">
        <f t="shared" si="30"/>
        <v/>
      </c>
      <c r="Y74" s="180" t="str">
        <f t="shared" si="31"/>
        <v/>
      </c>
      <c r="Z74" s="180" t="str">
        <f t="shared" si="32"/>
        <v/>
      </c>
      <c r="AA74" s="180" t="str">
        <f t="shared" si="33"/>
        <v/>
      </c>
      <c r="AB74" s="180" t="str">
        <f t="shared" si="34"/>
        <v/>
      </c>
      <c r="AC74" s="180" t="str">
        <f t="shared" si="35"/>
        <v/>
      </c>
      <c r="AD74" s="180" t="str">
        <f t="shared" si="36"/>
        <v/>
      </c>
      <c r="AE74" s="180" t="str">
        <f t="shared" si="37"/>
        <v/>
      </c>
      <c r="AF74" s="180" t="str">
        <f t="shared" si="38"/>
        <v/>
      </c>
      <c r="AG74" s="180" t="str">
        <f t="shared" si="39"/>
        <v/>
      </c>
      <c r="AH74" s="180" t="str">
        <f t="shared" si="40"/>
        <v/>
      </c>
      <c r="AI74" s="180" t="str">
        <f t="shared" si="41"/>
        <v/>
      </c>
      <c r="AJ74" s="180" t="str">
        <f t="shared" si="42"/>
        <v/>
      </c>
      <c r="AK74" s="180" t="str">
        <f t="shared" si="43"/>
        <v/>
      </c>
      <c r="AL74" s="180" t="str">
        <f t="shared" si="44"/>
        <v/>
      </c>
      <c r="AM74" s="189"/>
      <c r="AN74" s="190" t="str">
        <f t="shared" si="28"/>
        <v/>
      </c>
      <c r="AO74" s="189"/>
      <c r="AP74" s="189"/>
      <c r="AQ74" s="189"/>
      <c r="AR74" s="189"/>
      <c r="AS74" s="189"/>
      <c r="AT74" s="189"/>
      <c r="AU74" s="189"/>
      <c r="AV74" s="193"/>
      <c r="AW74" s="193"/>
      <c r="AX74" s="193"/>
      <c r="AY74" s="194"/>
    </row>
    <row r="75" spans="1:51" s="53" customFormat="1" ht="19.5" customHeight="1" x14ac:dyDescent="0.2">
      <c r="A75" s="90">
        <v>65</v>
      </c>
      <c r="B75" s="82"/>
      <c r="C75" s="83"/>
      <c r="D75" s="84"/>
      <c r="E75" s="85"/>
      <c r="F75" s="86"/>
      <c r="G75" s="82"/>
      <c r="H75" s="82"/>
      <c r="I75" s="124"/>
      <c r="J75" s="155"/>
      <c r="K75" s="140"/>
      <c r="L75" s="156"/>
      <c r="M75" s="157"/>
      <c r="N75" s="83"/>
      <c r="O75" s="155"/>
      <c r="P75" s="140"/>
      <c r="Q75" s="156"/>
      <c r="R75" s="157"/>
      <c r="S75" s="83"/>
      <c r="T75" s="183"/>
      <c r="U75" s="124"/>
      <c r="V75" s="183"/>
      <c r="W75" s="180" t="str">
        <f t="shared" si="29"/>
        <v/>
      </c>
      <c r="X75" s="180" t="str">
        <f t="shared" si="30"/>
        <v/>
      </c>
      <c r="Y75" s="180" t="str">
        <f t="shared" si="31"/>
        <v/>
      </c>
      <c r="Z75" s="180" t="str">
        <f t="shared" si="32"/>
        <v/>
      </c>
      <c r="AA75" s="180" t="str">
        <f t="shared" si="33"/>
        <v/>
      </c>
      <c r="AB75" s="180" t="str">
        <f t="shared" si="34"/>
        <v/>
      </c>
      <c r="AC75" s="180" t="str">
        <f t="shared" si="35"/>
        <v/>
      </c>
      <c r="AD75" s="180" t="str">
        <f t="shared" si="36"/>
        <v/>
      </c>
      <c r="AE75" s="180" t="str">
        <f t="shared" si="37"/>
        <v/>
      </c>
      <c r="AF75" s="180" t="str">
        <f t="shared" si="38"/>
        <v/>
      </c>
      <c r="AG75" s="180" t="str">
        <f t="shared" si="39"/>
        <v/>
      </c>
      <c r="AH75" s="180" t="str">
        <f t="shared" si="40"/>
        <v/>
      </c>
      <c r="AI75" s="180" t="str">
        <f t="shared" si="41"/>
        <v/>
      </c>
      <c r="AJ75" s="180" t="str">
        <f t="shared" si="42"/>
        <v/>
      </c>
      <c r="AK75" s="180" t="str">
        <f t="shared" si="43"/>
        <v/>
      </c>
      <c r="AL75" s="180" t="str">
        <f t="shared" si="44"/>
        <v/>
      </c>
      <c r="AM75" s="189"/>
      <c r="AN75" s="190" t="str">
        <f t="shared" si="28"/>
        <v/>
      </c>
      <c r="AO75" s="189"/>
      <c r="AP75" s="189"/>
      <c r="AQ75" s="189"/>
      <c r="AR75" s="189"/>
      <c r="AS75" s="189"/>
      <c r="AT75" s="189"/>
      <c r="AU75" s="189"/>
      <c r="AV75" s="193"/>
      <c r="AW75" s="193"/>
      <c r="AX75" s="193"/>
      <c r="AY75" s="194"/>
    </row>
    <row r="76" spans="1:51" s="53" customFormat="1" ht="19.5" customHeight="1" x14ac:dyDescent="0.2">
      <c r="A76" s="88">
        <v>66</v>
      </c>
      <c r="B76" s="70"/>
      <c r="C76" s="71"/>
      <c r="D76" s="72"/>
      <c r="E76" s="73"/>
      <c r="F76" s="74"/>
      <c r="G76" s="70"/>
      <c r="H76" s="70"/>
      <c r="I76" s="114"/>
      <c r="J76" s="147"/>
      <c r="K76" s="134"/>
      <c r="L76" s="158"/>
      <c r="M76" s="159"/>
      <c r="N76" s="71"/>
      <c r="O76" s="147"/>
      <c r="P76" s="134"/>
      <c r="Q76" s="158"/>
      <c r="R76" s="159"/>
      <c r="S76" s="71"/>
      <c r="T76" s="178"/>
      <c r="U76" s="114"/>
      <c r="V76" s="178"/>
      <c r="W76" s="180" t="str">
        <f t="shared" si="29"/>
        <v/>
      </c>
      <c r="X76" s="180" t="str">
        <f t="shared" si="30"/>
        <v/>
      </c>
      <c r="Y76" s="180" t="str">
        <f t="shared" si="31"/>
        <v/>
      </c>
      <c r="Z76" s="180" t="str">
        <f t="shared" si="32"/>
        <v/>
      </c>
      <c r="AA76" s="180" t="str">
        <f t="shared" si="33"/>
        <v/>
      </c>
      <c r="AB76" s="180" t="str">
        <f t="shared" si="34"/>
        <v/>
      </c>
      <c r="AC76" s="180" t="str">
        <f t="shared" si="35"/>
        <v/>
      </c>
      <c r="AD76" s="180" t="str">
        <f t="shared" si="36"/>
        <v/>
      </c>
      <c r="AE76" s="180" t="str">
        <f t="shared" si="37"/>
        <v/>
      </c>
      <c r="AF76" s="180" t="str">
        <f t="shared" si="38"/>
        <v/>
      </c>
      <c r="AG76" s="180" t="str">
        <f t="shared" si="39"/>
        <v/>
      </c>
      <c r="AH76" s="180" t="str">
        <f t="shared" si="40"/>
        <v/>
      </c>
      <c r="AI76" s="180" t="str">
        <f t="shared" si="41"/>
        <v/>
      </c>
      <c r="AJ76" s="180" t="str">
        <f t="shared" si="42"/>
        <v/>
      </c>
      <c r="AK76" s="180" t="str">
        <f t="shared" si="43"/>
        <v/>
      </c>
      <c r="AL76" s="180" t="str">
        <f t="shared" si="44"/>
        <v/>
      </c>
      <c r="AM76" s="189"/>
      <c r="AN76" s="190" t="str">
        <f t="shared" ref="AN76:AN90" si="45">IF(AM76=2,IF(AL76=1,"ERROR",""),"")</f>
        <v/>
      </c>
      <c r="AO76" s="189"/>
      <c r="AP76" s="189"/>
      <c r="AQ76" s="189"/>
      <c r="AR76" s="189"/>
      <c r="AS76" s="189"/>
      <c r="AT76" s="189"/>
      <c r="AU76" s="189"/>
      <c r="AV76" s="193"/>
      <c r="AW76" s="193"/>
      <c r="AX76" s="193"/>
      <c r="AY76" s="194"/>
    </row>
    <row r="77" spans="1:51" s="53" customFormat="1" ht="19.5" customHeight="1" x14ac:dyDescent="0.2">
      <c r="A77" s="89">
        <v>67</v>
      </c>
      <c r="B77" s="76"/>
      <c r="C77" s="77"/>
      <c r="D77" s="78"/>
      <c r="E77" s="79"/>
      <c r="F77" s="80"/>
      <c r="G77" s="76"/>
      <c r="H77" s="76"/>
      <c r="I77" s="119"/>
      <c r="J77" s="152"/>
      <c r="K77" s="137"/>
      <c r="L77" s="153"/>
      <c r="M77" s="154"/>
      <c r="N77" s="77"/>
      <c r="O77" s="152"/>
      <c r="P77" s="137"/>
      <c r="Q77" s="153"/>
      <c r="R77" s="154"/>
      <c r="S77" s="77"/>
      <c r="T77" s="178"/>
      <c r="U77" s="119"/>
      <c r="V77" s="178"/>
      <c r="W77" s="180" t="str">
        <f t="shared" si="29"/>
        <v/>
      </c>
      <c r="X77" s="180" t="str">
        <f t="shared" si="30"/>
        <v/>
      </c>
      <c r="Y77" s="180" t="str">
        <f t="shared" si="31"/>
        <v/>
      </c>
      <c r="Z77" s="180" t="str">
        <f t="shared" si="32"/>
        <v/>
      </c>
      <c r="AA77" s="180" t="str">
        <f t="shared" si="33"/>
        <v/>
      </c>
      <c r="AB77" s="180" t="str">
        <f t="shared" si="34"/>
        <v/>
      </c>
      <c r="AC77" s="180" t="str">
        <f t="shared" si="35"/>
        <v/>
      </c>
      <c r="AD77" s="180" t="str">
        <f t="shared" si="36"/>
        <v/>
      </c>
      <c r="AE77" s="180" t="str">
        <f t="shared" si="37"/>
        <v/>
      </c>
      <c r="AF77" s="180" t="str">
        <f t="shared" si="38"/>
        <v/>
      </c>
      <c r="AG77" s="180" t="str">
        <f t="shared" si="39"/>
        <v/>
      </c>
      <c r="AH77" s="180" t="str">
        <f t="shared" si="40"/>
        <v/>
      </c>
      <c r="AI77" s="180" t="str">
        <f t="shared" si="41"/>
        <v/>
      </c>
      <c r="AJ77" s="180" t="str">
        <f t="shared" si="42"/>
        <v/>
      </c>
      <c r="AK77" s="180" t="str">
        <f t="shared" si="43"/>
        <v/>
      </c>
      <c r="AL77" s="180" t="str">
        <f t="shared" si="44"/>
        <v/>
      </c>
      <c r="AM77" s="189"/>
      <c r="AN77" s="190" t="str">
        <f t="shared" si="45"/>
        <v/>
      </c>
      <c r="AO77" s="189"/>
      <c r="AP77" s="189"/>
      <c r="AQ77" s="189"/>
      <c r="AR77" s="189"/>
      <c r="AS77" s="189"/>
      <c r="AT77" s="189"/>
      <c r="AU77" s="189"/>
      <c r="AV77" s="193"/>
      <c r="AW77" s="193"/>
      <c r="AX77" s="193"/>
      <c r="AY77" s="194"/>
    </row>
    <row r="78" spans="1:51" s="53" customFormat="1" ht="19.5" customHeight="1" x14ac:dyDescent="0.2">
      <c r="A78" s="89">
        <v>68</v>
      </c>
      <c r="B78" s="76"/>
      <c r="C78" s="77"/>
      <c r="D78" s="78"/>
      <c r="E78" s="79"/>
      <c r="F78" s="80"/>
      <c r="G78" s="76"/>
      <c r="H78" s="76"/>
      <c r="I78" s="119"/>
      <c r="J78" s="152"/>
      <c r="K78" s="137"/>
      <c r="L78" s="153"/>
      <c r="M78" s="154"/>
      <c r="N78" s="77"/>
      <c r="O78" s="152"/>
      <c r="P78" s="137"/>
      <c r="Q78" s="153"/>
      <c r="R78" s="154"/>
      <c r="S78" s="77"/>
      <c r="T78" s="178"/>
      <c r="U78" s="119"/>
      <c r="V78" s="178"/>
      <c r="W78" s="180" t="str">
        <f t="shared" si="29"/>
        <v/>
      </c>
      <c r="X78" s="180" t="str">
        <f t="shared" si="30"/>
        <v/>
      </c>
      <c r="Y78" s="180" t="str">
        <f t="shared" si="31"/>
        <v/>
      </c>
      <c r="Z78" s="180" t="str">
        <f t="shared" si="32"/>
        <v/>
      </c>
      <c r="AA78" s="180" t="str">
        <f t="shared" si="33"/>
        <v/>
      </c>
      <c r="AB78" s="180" t="str">
        <f t="shared" si="34"/>
        <v/>
      </c>
      <c r="AC78" s="180" t="str">
        <f t="shared" si="35"/>
        <v/>
      </c>
      <c r="AD78" s="180" t="str">
        <f t="shared" si="36"/>
        <v/>
      </c>
      <c r="AE78" s="180" t="str">
        <f t="shared" si="37"/>
        <v/>
      </c>
      <c r="AF78" s="180" t="str">
        <f t="shared" si="38"/>
        <v/>
      </c>
      <c r="AG78" s="180" t="str">
        <f t="shared" si="39"/>
        <v/>
      </c>
      <c r="AH78" s="180" t="str">
        <f t="shared" si="40"/>
        <v/>
      </c>
      <c r="AI78" s="180" t="str">
        <f t="shared" si="41"/>
        <v/>
      </c>
      <c r="AJ78" s="180" t="str">
        <f t="shared" si="42"/>
        <v/>
      </c>
      <c r="AK78" s="180" t="str">
        <f t="shared" si="43"/>
        <v/>
      </c>
      <c r="AL78" s="180" t="str">
        <f t="shared" si="44"/>
        <v/>
      </c>
      <c r="AM78" s="189"/>
      <c r="AN78" s="190" t="str">
        <f t="shared" si="45"/>
        <v/>
      </c>
      <c r="AO78" s="189"/>
      <c r="AP78" s="189"/>
      <c r="AQ78" s="189"/>
      <c r="AR78" s="189"/>
      <c r="AS78" s="189"/>
      <c r="AT78" s="189"/>
      <c r="AU78" s="189"/>
      <c r="AV78" s="193"/>
      <c r="AW78" s="193"/>
      <c r="AX78" s="193"/>
      <c r="AY78" s="194"/>
    </row>
    <row r="79" spans="1:51" s="53" customFormat="1" ht="19.5" customHeight="1" x14ac:dyDescent="0.2">
      <c r="A79" s="89">
        <v>69</v>
      </c>
      <c r="B79" s="76"/>
      <c r="C79" s="77"/>
      <c r="D79" s="78"/>
      <c r="E79" s="79"/>
      <c r="F79" s="80"/>
      <c r="G79" s="76"/>
      <c r="H79" s="76"/>
      <c r="I79" s="119"/>
      <c r="J79" s="152"/>
      <c r="K79" s="137"/>
      <c r="L79" s="153"/>
      <c r="M79" s="154"/>
      <c r="N79" s="77"/>
      <c r="O79" s="152"/>
      <c r="P79" s="137"/>
      <c r="Q79" s="153"/>
      <c r="R79" s="154"/>
      <c r="S79" s="77"/>
      <c r="T79" s="178"/>
      <c r="U79" s="119"/>
      <c r="V79" s="178"/>
      <c r="W79" s="180" t="str">
        <f t="shared" si="29"/>
        <v/>
      </c>
      <c r="X79" s="180" t="str">
        <f t="shared" si="30"/>
        <v/>
      </c>
      <c r="Y79" s="180" t="str">
        <f t="shared" si="31"/>
        <v/>
      </c>
      <c r="Z79" s="180" t="str">
        <f t="shared" si="32"/>
        <v/>
      </c>
      <c r="AA79" s="180" t="str">
        <f t="shared" si="33"/>
        <v/>
      </c>
      <c r="AB79" s="180" t="str">
        <f t="shared" si="34"/>
        <v/>
      </c>
      <c r="AC79" s="180" t="str">
        <f t="shared" si="35"/>
        <v/>
      </c>
      <c r="AD79" s="180" t="str">
        <f t="shared" si="36"/>
        <v/>
      </c>
      <c r="AE79" s="180" t="str">
        <f t="shared" si="37"/>
        <v/>
      </c>
      <c r="AF79" s="180" t="str">
        <f t="shared" si="38"/>
        <v/>
      </c>
      <c r="AG79" s="180" t="str">
        <f t="shared" si="39"/>
        <v/>
      </c>
      <c r="AH79" s="180" t="str">
        <f t="shared" si="40"/>
        <v/>
      </c>
      <c r="AI79" s="180" t="str">
        <f t="shared" si="41"/>
        <v/>
      </c>
      <c r="AJ79" s="180" t="str">
        <f t="shared" si="42"/>
        <v/>
      </c>
      <c r="AK79" s="180" t="str">
        <f t="shared" si="43"/>
        <v/>
      </c>
      <c r="AL79" s="180" t="str">
        <f t="shared" si="44"/>
        <v/>
      </c>
      <c r="AM79" s="189"/>
      <c r="AN79" s="190" t="str">
        <f t="shared" si="45"/>
        <v/>
      </c>
      <c r="AO79" s="189"/>
      <c r="AP79" s="189"/>
      <c r="AQ79" s="189"/>
      <c r="AR79" s="189"/>
      <c r="AS79" s="189"/>
      <c r="AT79" s="189"/>
      <c r="AU79" s="189"/>
      <c r="AV79" s="193"/>
      <c r="AW79" s="193"/>
      <c r="AX79" s="193"/>
      <c r="AY79" s="194"/>
    </row>
    <row r="80" spans="1:51" s="53" customFormat="1" ht="19.5" customHeight="1" x14ac:dyDescent="0.2">
      <c r="A80" s="90">
        <v>70</v>
      </c>
      <c r="B80" s="82"/>
      <c r="C80" s="83"/>
      <c r="D80" s="84"/>
      <c r="E80" s="85"/>
      <c r="F80" s="86"/>
      <c r="G80" s="82"/>
      <c r="H80" s="82"/>
      <c r="I80" s="124"/>
      <c r="J80" s="155"/>
      <c r="K80" s="140"/>
      <c r="L80" s="205"/>
      <c r="M80" s="206"/>
      <c r="N80" s="83"/>
      <c r="O80" s="155"/>
      <c r="P80" s="140"/>
      <c r="Q80" s="205"/>
      <c r="R80" s="206"/>
      <c r="S80" s="83"/>
      <c r="T80" s="183"/>
      <c r="U80" s="124"/>
      <c r="V80" s="183"/>
      <c r="W80" s="180" t="str">
        <f t="shared" si="29"/>
        <v/>
      </c>
      <c r="X80" s="180" t="str">
        <f t="shared" si="30"/>
        <v/>
      </c>
      <c r="Y80" s="180" t="str">
        <f t="shared" si="31"/>
        <v/>
      </c>
      <c r="Z80" s="180" t="str">
        <f t="shared" si="32"/>
        <v/>
      </c>
      <c r="AA80" s="180" t="str">
        <f t="shared" si="33"/>
        <v/>
      </c>
      <c r="AB80" s="180" t="str">
        <f t="shared" si="34"/>
        <v/>
      </c>
      <c r="AC80" s="180" t="str">
        <f t="shared" si="35"/>
        <v/>
      </c>
      <c r="AD80" s="180" t="str">
        <f t="shared" si="36"/>
        <v/>
      </c>
      <c r="AE80" s="180" t="str">
        <f t="shared" si="37"/>
        <v/>
      </c>
      <c r="AF80" s="180" t="str">
        <f t="shared" si="38"/>
        <v/>
      </c>
      <c r="AG80" s="180" t="str">
        <f t="shared" si="39"/>
        <v/>
      </c>
      <c r="AH80" s="180" t="str">
        <f t="shared" si="40"/>
        <v/>
      </c>
      <c r="AI80" s="180" t="str">
        <f t="shared" si="41"/>
        <v/>
      </c>
      <c r="AJ80" s="180" t="str">
        <f t="shared" si="42"/>
        <v/>
      </c>
      <c r="AK80" s="180" t="str">
        <f t="shared" si="43"/>
        <v/>
      </c>
      <c r="AL80" s="180" t="str">
        <f t="shared" si="44"/>
        <v/>
      </c>
      <c r="AM80" s="189"/>
      <c r="AN80" s="190" t="str">
        <f t="shared" si="45"/>
        <v/>
      </c>
      <c r="AO80" s="189"/>
      <c r="AP80" s="189"/>
      <c r="AQ80" s="189"/>
      <c r="AR80" s="189"/>
      <c r="AS80" s="189"/>
      <c r="AT80" s="189"/>
      <c r="AU80" s="189"/>
      <c r="AV80" s="193"/>
      <c r="AW80" s="193"/>
      <c r="AX80" s="193"/>
      <c r="AY80" s="194"/>
    </row>
    <row r="81" spans="1:51" s="53" customFormat="1" ht="19.5" customHeight="1" x14ac:dyDescent="0.2">
      <c r="A81" s="88">
        <v>71</v>
      </c>
      <c r="B81" s="70"/>
      <c r="C81" s="71"/>
      <c r="D81" s="72"/>
      <c r="E81" s="73"/>
      <c r="F81" s="74"/>
      <c r="G81" s="70"/>
      <c r="H81" s="70"/>
      <c r="I81" s="114"/>
      <c r="J81" s="147"/>
      <c r="K81" s="134"/>
      <c r="L81" s="158"/>
      <c r="M81" s="159"/>
      <c r="N81" s="71"/>
      <c r="O81" s="147"/>
      <c r="P81" s="134"/>
      <c r="Q81" s="158"/>
      <c r="R81" s="159"/>
      <c r="S81" s="71"/>
      <c r="T81" s="178"/>
      <c r="U81" s="114"/>
      <c r="V81" s="178"/>
      <c r="W81" s="180" t="str">
        <f t="shared" si="29"/>
        <v/>
      </c>
      <c r="X81" s="180" t="str">
        <f t="shared" si="30"/>
        <v/>
      </c>
      <c r="Y81" s="180" t="str">
        <f t="shared" si="31"/>
        <v/>
      </c>
      <c r="Z81" s="180" t="str">
        <f t="shared" si="32"/>
        <v/>
      </c>
      <c r="AA81" s="180" t="str">
        <f t="shared" si="33"/>
        <v/>
      </c>
      <c r="AB81" s="180" t="str">
        <f t="shared" si="34"/>
        <v/>
      </c>
      <c r="AC81" s="180" t="str">
        <f t="shared" si="35"/>
        <v/>
      </c>
      <c r="AD81" s="180" t="str">
        <f t="shared" si="36"/>
        <v/>
      </c>
      <c r="AE81" s="180" t="str">
        <f t="shared" si="37"/>
        <v/>
      </c>
      <c r="AF81" s="180" t="str">
        <f t="shared" si="38"/>
        <v/>
      </c>
      <c r="AG81" s="180" t="str">
        <f t="shared" si="39"/>
        <v/>
      </c>
      <c r="AH81" s="180" t="str">
        <f t="shared" si="40"/>
        <v/>
      </c>
      <c r="AI81" s="180" t="str">
        <f t="shared" si="41"/>
        <v/>
      </c>
      <c r="AJ81" s="180" t="str">
        <f t="shared" si="42"/>
        <v/>
      </c>
      <c r="AK81" s="180" t="str">
        <f t="shared" si="43"/>
        <v/>
      </c>
      <c r="AL81" s="180" t="str">
        <f t="shared" si="44"/>
        <v/>
      </c>
      <c r="AM81" s="189"/>
      <c r="AN81" s="190" t="str">
        <f t="shared" si="45"/>
        <v/>
      </c>
      <c r="AO81" s="189"/>
      <c r="AP81" s="189"/>
      <c r="AQ81" s="189"/>
      <c r="AR81" s="189"/>
      <c r="AS81" s="189"/>
      <c r="AT81" s="189"/>
      <c r="AU81" s="189"/>
      <c r="AV81" s="193"/>
      <c r="AW81" s="193"/>
      <c r="AX81" s="193"/>
      <c r="AY81" s="194"/>
    </row>
    <row r="82" spans="1:51" s="53" customFormat="1" ht="19.5" customHeight="1" x14ac:dyDescent="0.2">
      <c r="A82" s="89">
        <v>72</v>
      </c>
      <c r="B82" s="76"/>
      <c r="C82" s="77"/>
      <c r="D82" s="78"/>
      <c r="E82" s="79"/>
      <c r="F82" s="80"/>
      <c r="G82" s="76"/>
      <c r="H82" s="76"/>
      <c r="I82" s="119"/>
      <c r="J82" s="152"/>
      <c r="K82" s="137"/>
      <c r="L82" s="153"/>
      <c r="M82" s="154"/>
      <c r="N82" s="77"/>
      <c r="O82" s="152"/>
      <c r="P82" s="137"/>
      <c r="Q82" s="153"/>
      <c r="R82" s="154"/>
      <c r="S82" s="77"/>
      <c r="T82" s="178"/>
      <c r="U82" s="119"/>
      <c r="V82" s="178"/>
      <c r="W82" s="180" t="str">
        <f t="shared" si="29"/>
        <v/>
      </c>
      <c r="X82" s="180" t="str">
        <f t="shared" si="30"/>
        <v/>
      </c>
      <c r="Y82" s="180" t="str">
        <f t="shared" si="31"/>
        <v/>
      </c>
      <c r="Z82" s="180" t="str">
        <f t="shared" si="32"/>
        <v/>
      </c>
      <c r="AA82" s="180" t="str">
        <f t="shared" si="33"/>
        <v/>
      </c>
      <c r="AB82" s="180" t="str">
        <f t="shared" si="34"/>
        <v/>
      </c>
      <c r="AC82" s="180" t="str">
        <f t="shared" si="35"/>
        <v/>
      </c>
      <c r="AD82" s="180" t="str">
        <f t="shared" si="36"/>
        <v/>
      </c>
      <c r="AE82" s="180" t="str">
        <f t="shared" si="37"/>
        <v/>
      </c>
      <c r="AF82" s="180" t="str">
        <f t="shared" si="38"/>
        <v/>
      </c>
      <c r="AG82" s="180" t="str">
        <f t="shared" si="39"/>
        <v/>
      </c>
      <c r="AH82" s="180" t="str">
        <f t="shared" si="40"/>
        <v/>
      </c>
      <c r="AI82" s="180" t="str">
        <f t="shared" si="41"/>
        <v/>
      </c>
      <c r="AJ82" s="180" t="str">
        <f t="shared" si="42"/>
        <v/>
      </c>
      <c r="AK82" s="180" t="str">
        <f t="shared" si="43"/>
        <v/>
      </c>
      <c r="AL82" s="180" t="str">
        <f t="shared" si="44"/>
        <v/>
      </c>
      <c r="AM82" s="189"/>
      <c r="AN82" s="190" t="str">
        <f t="shared" si="45"/>
        <v/>
      </c>
      <c r="AO82" s="189"/>
      <c r="AP82" s="189"/>
      <c r="AQ82" s="189"/>
      <c r="AR82" s="189"/>
      <c r="AS82" s="189"/>
      <c r="AT82" s="189"/>
      <c r="AU82" s="189"/>
      <c r="AV82" s="193"/>
      <c r="AW82" s="193"/>
      <c r="AX82" s="193"/>
      <c r="AY82" s="194"/>
    </row>
    <row r="83" spans="1:51" s="53" customFormat="1" ht="19.5" customHeight="1" x14ac:dyDescent="0.2">
      <c r="A83" s="89">
        <v>73</v>
      </c>
      <c r="B83" s="76"/>
      <c r="C83" s="77"/>
      <c r="D83" s="78"/>
      <c r="E83" s="79"/>
      <c r="F83" s="80"/>
      <c r="G83" s="76"/>
      <c r="H83" s="76"/>
      <c r="I83" s="119"/>
      <c r="J83" s="152"/>
      <c r="K83" s="137"/>
      <c r="L83" s="153"/>
      <c r="M83" s="154"/>
      <c r="N83" s="77"/>
      <c r="O83" s="152"/>
      <c r="P83" s="137"/>
      <c r="Q83" s="153"/>
      <c r="R83" s="154"/>
      <c r="S83" s="77"/>
      <c r="T83" s="178"/>
      <c r="U83" s="119"/>
      <c r="V83" s="178"/>
      <c r="W83" s="180" t="str">
        <f t="shared" si="29"/>
        <v/>
      </c>
      <c r="X83" s="180" t="str">
        <f t="shared" si="30"/>
        <v/>
      </c>
      <c r="Y83" s="180" t="str">
        <f t="shared" si="31"/>
        <v/>
      </c>
      <c r="Z83" s="180" t="str">
        <f t="shared" si="32"/>
        <v/>
      </c>
      <c r="AA83" s="180" t="str">
        <f t="shared" si="33"/>
        <v/>
      </c>
      <c r="AB83" s="180" t="str">
        <f t="shared" si="34"/>
        <v/>
      </c>
      <c r="AC83" s="180" t="str">
        <f t="shared" si="35"/>
        <v/>
      </c>
      <c r="AD83" s="180" t="str">
        <f t="shared" si="36"/>
        <v/>
      </c>
      <c r="AE83" s="180" t="str">
        <f t="shared" si="37"/>
        <v/>
      </c>
      <c r="AF83" s="180" t="str">
        <f t="shared" si="38"/>
        <v/>
      </c>
      <c r="AG83" s="180" t="str">
        <f t="shared" si="39"/>
        <v/>
      </c>
      <c r="AH83" s="180" t="str">
        <f t="shared" si="40"/>
        <v/>
      </c>
      <c r="AI83" s="180" t="str">
        <f t="shared" si="41"/>
        <v/>
      </c>
      <c r="AJ83" s="180" t="str">
        <f t="shared" si="42"/>
        <v/>
      </c>
      <c r="AK83" s="180" t="str">
        <f t="shared" si="43"/>
        <v/>
      </c>
      <c r="AL83" s="180" t="str">
        <f t="shared" si="44"/>
        <v/>
      </c>
      <c r="AM83" s="189"/>
      <c r="AN83" s="190" t="str">
        <f t="shared" si="45"/>
        <v/>
      </c>
      <c r="AO83" s="189"/>
      <c r="AP83" s="189"/>
      <c r="AQ83" s="189"/>
      <c r="AR83" s="189"/>
      <c r="AS83" s="189"/>
      <c r="AT83" s="189"/>
      <c r="AU83" s="189"/>
      <c r="AV83" s="193"/>
      <c r="AW83" s="193"/>
      <c r="AX83" s="193"/>
      <c r="AY83" s="194"/>
    </row>
    <row r="84" spans="1:51" s="53" customFormat="1" ht="19.5" customHeight="1" x14ac:dyDescent="0.2">
      <c r="A84" s="89">
        <v>74</v>
      </c>
      <c r="B84" s="76"/>
      <c r="C84" s="77"/>
      <c r="D84" s="78"/>
      <c r="E84" s="79"/>
      <c r="F84" s="80"/>
      <c r="G84" s="76"/>
      <c r="H84" s="76"/>
      <c r="I84" s="119"/>
      <c r="J84" s="152"/>
      <c r="K84" s="137"/>
      <c r="L84" s="153"/>
      <c r="M84" s="154"/>
      <c r="N84" s="77"/>
      <c r="O84" s="152"/>
      <c r="P84" s="137"/>
      <c r="Q84" s="153"/>
      <c r="R84" s="154"/>
      <c r="S84" s="77"/>
      <c r="T84" s="178"/>
      <c r="U84" s="119"/>
      <c r="V84" s="178"/>
      <c r="W84" s="180" t="str">
        <f t="shared" si="29"/>
        <v/>
      </c>
      <c r="X84" s="180" t="str">
        <f t="shared" si="30"/>
        <v/>
      </c>
      <c r="Y84" s="180" t="str">
        <f t="shared" si="31"/>
        <v/>
      </c>
      <c r="Z84" s="180" t="str">
        <f t="shared" si="32"/>
        <v/>
      </c>
      <c r="AA84" s="180" t="str">
        <f t="shared" si="33"/>
        <v/>
      </c>
      <c r="AB84" s="180" t="str">
        <f t="shared" si="34"/>
        <v/>
      </c>
      <c r="AC84" s="180" t="str">
        <f t="shared" si="35"/>
        <v/>
      </c>
      <c r="AD84" s="180" t="str">
        <f t="shared" si="36"/>
        <v/>
      </c>
      <c r="AE84" s="180" t="str">
        <f t="shared" si="37"/>
        <v/>
      </c>
      <c r="AF84" s="180" t="str">
        <f t="shared" si="38"/>
        <v/>
      </c>
      <c r="AG84" s="180" t="str">
        <f t="shared" si="39"/>
        <v/>
      </c>
      <c r="AH84" s="180" t="str">
        <f t="shared" si="40"/>
        <v/>
      </c>
      <c r="AI84" s="180" t="str">
        <f t="shared" si="41"/>
        <v/>
      </c>
      <c r="AJ84" s="180" t="str">
        <f t="shared" si="42"/>
        <v/>
      </c>
      <c r="AK84" s="180" t="str">
        <f t="shared" si="43"/>
        <v/>
      </c>
      <c r="AL84" s="180" t="str">
        <f t="shared" si="44"/>
        <v/>
      </c>
      <c r="AM84" s="189"/>
      <c r="AN84" s="190" t="str">
        <f t="shared" si="45"/>
        <v/>
      </c>
      <c r="AO84" s="189"/>
      <c r="AP84" s="189"/>
      <c r="AQ84" s="189"/>
      <c r="AR84" s="189"/>
      <c r="AS84" s="189"/>
      <c r="AT84" s="189"/>
      <c r="AU84" s="189"/>
      <c r="AV84" s="193"/>
      <c r="AW84" s="193"/>
      <c r="AX84" s="193"/>
      <c r="AY84" s="194"/>
    </row>
    <row r="85" spans="1:51" s="53" customFormat="1" ht="19.5" customHeight="1" x14ac:dyDescent="0.2">
      <c r="A85" s="90">
        <v>75</v>
      </c>
      <c r="B85" s="82"/>
      <c r="C85" s="83"/>
      <c r="D85" s="84"/>
      <c r="E85" s="85"/>
      <c r="F85" s="86"/>
      <c r="G85" s="82"/>
      <c r="H85" s="82"/>
      <c r="I85" s="124"/>
      <c r="J85" s="155"/>
      <c r="K85" s="140"/>
      <c r="L85" s="205"/>
      <c r="M85" s="206"/>
      <c r="N85" s="83"/>
      <c r="O85" s="155"/>
      <c r="P85" s="140"/>
      <c r="Q85" s="205"/>
      <c r="R85" s="206"/>
      <c r="S85" s="83"/>
      <c r="T85" s="183"/>
      <c r="U85" s="124"/>
      <c r="V85" s="183"/>
      <c r="W85" s="180" t="str">
        <f t="shared" si="29"/>
        <v/>
      </c>
      <c r="X85" s="180" t="str">
        <f t="shared" si="30"/>
        <v/>
      </c>
      <c r="Y85" s="180" t="str">
        <f t="shared" si="31"/>
        <v/>
      </c>
      <c r="Z85" s="180" t="str">
        <f t="shared" si="32"/>
        <v/>
      </c>
      <c r="AA85" s="180" t="str">
        <f t="shared" si="33"/>
        <v/>
      </c>
      <c r="AB85" s="180" t="str">
        <f t="shared" si="34"/>
        <v/>
      </c>
      <c r="AC85" s="180" t="str">
        <f t="shared" si="35"/>
        <v/>
      </c>
      <c r="AD85" s="180" t="str">
        <f t="shared" si="36"/>
        <v/>
      </c>
      <c r="AE85" s="180" t="str">
        <f t="shared" si="37"/>
        <v/>
      </c>
      <c r="AF85" s="180" t="str">
        <f t="shared" si="38"/>
        <v/>
      </c>
      <c r="AG85" s="180" t="str">
        <f t="shared" si="39"/>
        <v/>
      </c>
      <c r="AH85" s="180" t="str">
        <f t="shared" si="40"/>
        <v/>
      </c>
      <c r="AI85" s="180" t="str">
        <f t="shared" si="41"/>
        <v/>
      </c>
      <c r="AJ85" s="180" t="str">
        <f t="shared" si="42"/>
        <v/>
      </c>
      <c r="AK85" s="180" t="str">
        <f t="shared" si="43"/>
        <v/>
      </c>
      <c r="AL85" s="180" t="str">
        <f t="shared" si="44"/>
        <v/>
      </c>
      <c r="AM85" s="189"/>
      <c r="AN85" s="190" t="str">
        <f t="shared" si="45"/>
        <v/>
      </c>
      <c r="AO85" s="189"/>
      <c r="AP85" s="189"/>
      <c r="AQ85" s="189"/>
      <c r="AR85" s="189"/>
      <c r="AS85" s="189"/>
      <c r="AT85" s="189"/>
      <c r="AU85" s="189"/>
      <c r="AV85" s="193"/>
      <c r="AW85" s="193"/>
      <c r="AX85" s="193"/>
      <c r="AY85" s="194"/>
    </row>
    <row r="86" spans="1:51" s="53" customFormat="1" ht="19.5" customHeight="1" x14ac:dyDescent="0.2">
      <c r="A86" s="88">
        <v>76</v>
      </c>
      <c r="B86" s="70"/>
      <c r="C86" s="71"/>
      <c r="D86" s="72"/>
      <c r="E86" s="73"/>
      <c r="F86" s="74"/>
      <c r="G86" s="70"/>
      <c r="H86" s="70"/>
      <c r="I86" s="114"/>
      <c r="J86" s="147"/>
      <c r="K86" s="134"/>
      <c r="L86" s="158"/>
      <c r="M86" s="159"/>
      <c r="N86" s="71"/>
      <c r="O86" s="147"/>
      <c r="P86" s="134"/>
      <c r="Q86" s="158"/>
      <c r="R86" s="159"/>
      <c r="S86" s="71"/>
      <c r="T86" s="178"/>
      <c r="U86" s="114"/>
      <c r="V86" s="178"/>
      <c r="W86" s="180" t="str">
        <f t="shared" si="29"/>
        <v/>
      </c>
      <c r="X86" s="180" t="str">
        <f t="shared" si="30"/>
        <v/>
      </c>
      <c r="Y86" s="180" t="str">
        <f t="shared" si="31"/>
        <v/>
      </c>
      <c r="Z86" s="180" t="str">
        <f t="shared" si="32"/>
        <v/>
      </c>
      <c r="AA86" s="180" t="str">
        <f t="shared" si="33"/>
        <v/>
      </c>
      <c r="AB86" s="180" t="str">
        <f t="shared" si="34"/>
        <v/>
      </c>
      <c r="AC86" s="180" t="str">
        <f t="shared" si="35"/>
        <v/>
      </c>
      <c r="AD86" s="180" t="str">
        <f t="shared" si="36"/>
        <v/>
      </c>
      <c r="AE86" s="180" t="str">
        <f t="shared" si="37"/>
        <v/>
      </c>
      <c r="AF86" s="180" t="str">
        <f t="shared" si="38"/>
        <v/>
      </c>
      <c r="AG86" s="180" t="str">
        <f t="shared" si="39"/>
        <v/>
      </c>
      <c r="AH86" s="180" t="str">
        <f t="shared" si="40"/>
        <v/>
      </c>
      <c r="AI86" s="180" t="str">
        <f t="shared" si="41"/>
        <v/>
      </c>
      <c r="AJ86" s="180" t="str">
        <f t="shared" si="42"/>
        <v/>
      </c>
      <c r="AK86" s="180" t="str">
        <f t="shared" si="43"/>
        <v/>
      </c>
      <c r="AL86" s="180" t="str">
        <f t="shared" si="44"/>
        <v/>
      </c>
      <c r="AM86" s="189"/>
      <c r="AN86" s="190" t="str">
        <f t="shared" si="45"/>
        <v/>
      </c>
      <c r="AO86" s="189"/>
      <c r="AP86" s="189"/>
      <c r="AQ86" s="189"/>
      <c r="AR86" s="189"/>
      <c r="AS86" s="189"/>
      <c r="AT86" s="189"/>
      <c r="AU86" s="189"/>
      <c r="AV86" s="193"/>
      <c r="AW86" s="193"/>
      <c r="AX86" s="193"/>
      <c r="AY86" s="194"/>
    </row>
    <row r="87" spans="1:51" s="53" customFormat="1" ht="19.5" customHeight="1" x14ac:dyDescent="0.2">
      <c r="A87" s="89">
        <v>77</v>
      </c>
      <c r="B87" s="76"/>
      <c r="C87" s="77"/>
      <c r="D87" s="78"/>
      <c r="E87" s="79"/>
      <c r="F87" s="80"/>
      <c r="G87" s="76"/>
      <c r="H87" s="76"/>
      <c r="I87" s="119"/>
      <c r="J87" s="152"/>
      <c r="K87" s="137"/>
      <c r="L87" s="153"/>
      <c r="M87" s="154"/>
      <c r="N87" s="77"/>
      <c r="O87" s="152"/>
      <c r="P87" s="137"/>
      <c r="Q87" s="153"/>
      <c r="R87" s="154"/>
      <c r="S87" s="77"/>
      <c r="T87" s="178"/>
      <c r="U87" s="119"/>
      <c r="V87" s="178"/>
      <c r="W87" s="180" t="str">
        <f t="shared" si="29"/>
        <v/>
      </c>
      <c r="X87" s="180" t="str">
        <f t="shared" si="30"/>
        <v/>
      </c>
      <c r="Y87" s="180" t="str">
        <f t="shared" si="31"/>
        <v/>
      </c>
      <c r="Z87" s="180" t="str">
        <f t="shared" si="32"/>
        <v/>
      </c>
      <c r="AA87" s="180" t="str">
        <f t="shared" si="33"/>
        <v/>
      </c>
      <c r="AB87" s="180" t="str">
        <f t="shared" si="34"/>
        <v/>
      </c>
      <c r="AC87" s="180" t="str">
        <f t="shared" si="35"/>
        <v/>
      </c>
      <c r="AD87" s="180" t="str">
        <f t="shared" si="36"/>
        <v/>
      </c>
      <c r="AE87" s="180" t="str">
        <f t="shared" si="37"/>
        <v/>
      </c>
      <c r="AF87" s="180" t="str">
        <f t="shared" si="38"/>
        <v/>
      </c>
      <c r="AG87" s="180" t="str">
        <f t="shared" si="39"/>
        <v/>
      </c>
      <c r="AH87" s="180" t="str">
        <f t="shared" si="40"/>
        <v/>
      </c>
      <c r="AI87" s="180" t="str">
        <f t="shared" si="41"/>
        <v/>
      </c>
      <c r="AJ87" s="180" t="str">
        <f t="shared" si="42"/>
        <v/>
      </c>
      <c r="AK87" s="180" t="str">
        <f t="shared" si="43"/>
        <v/>
      </c>
      <c r="AL87" s="180" t="str">
        <f t="shared" si="44"/>
        <v/>
      </c>
      <c r="AM87" s="189"/>
      <c r="AN87" s="190" t="str">
        <f t="shared" si="45"/>
        <v/>
      </c>
      <c r="AO87" s="189"/>
      <c r="AP87" s="189"/>
      <c r="AQ87" s="189"/>
      <c r="AR87" s="189"/>
      <c r="AS87" s="189"/>
      <c r="AT87" s="189"/>
      <c r="AU87" s="189"/>
      <c r="AV87" s="193"/>
      <c r="AW87" s="193"/>
      <c r="AX87" s="193"/>
      <c r="AY87" s="194"/>
    </row>
    <row r="88" spans="1:51" s="53" customFormat="1" ht="19.5" customHeight="1" x14ac:dyDescent="0.2">
      <c r="A88" s="89">
        <v>78</v>
      </c>
      <c r="B88" s="76"/>
      <c r="C88" s="77"/>
      <c r="D88" s="78"/>
      <c r="E88" s="79"/>
      <c r="F88" s="80"/>
      <c r="G88" s="76"/>
      <c r="H88" s="76"/>
      <c r="I88" s="119"/>
      <c r="J88" s="152"/>
      <c r="K88" s="137"/>
      <c r="L88" s="153"/>
      <c r="M88" s="154"/>
      <c r="N88" s="77"/>
      <c r="O88" s="152"/>
      <c r="P88" s="137"/>
      <c r="Q88" s="153"/>
      <c r="R88" s="154"/>
      <c r="S88" s="77"/>
      <c r="T88" s="178"/>
      <c r="U88" s="119"/>
      <c r="V88" s="178"/>
      <c r="W88" s="180" t="str">
        <f t="shared" si="29"/>
        <v/>
      </c>
      <c r="X88" s="180" t="str">
        <f t="shared" si="30"/>
        <v/>
      </c>
      <c r="Y88" s="180" t="str">
        <f t="shared" si="31"/>
        <v/>
      </c>
      <c r="Z88" s="180" t="str">
        <f t="shared" si="32"/>
        <v/>
      </c>
      <c r="AA88" s="180" t="str">
        <f t="shared" si="33"/>
        <v/>
      </c>
      <c r="AB88" s="180" t="str">
        <f t="shared" si="34"/>
        <v/>
      </c>
      <c r="AC88" s="180" t="str">
        <f t="shared" si="35"/>
        <v/>
      </c>
      <c r="AD88" s="180" t="str">
        <f t="shared" si="36"/>
        <v/>
      </c>
      <c r="AE88" s="180" t="str">
        <f t="shared" si="37"/>
        <v/>
      </c>
      <c r="AF88" s="180" t="str">
        <f t="shared" si="38"/>
        <v/>
      </c>
      <c r="AG88" s="180" t="str">
        <f t="shared" si="39"/>
        <v/>
      </c>
      <c r="AH88" s="180" t="str">
        <f t="shared" si="40"/>
        <v/>
      </c>
      <c r="AI88" s="180" t="str">
        <f t="shared" si="41"/>
        <v/>
      </c>
      <c r="AJ88" s="180" t="str">
        <f t="shared" si="42"/>
        <v/>
      </c>
      <c r="AK88" s="180" t="str">
        <f t="shared" si="43"/>
        <v/>
      </c>
      <c r="AL88" s="180" t="str">
        <f t="shared" si="44"/>
        <v/>
      </c>
      <c r="AM88" s="189"/>
      <c r="AN88" s="190" t="str">
        <f t="shared" si="45"/>
        <v/>
      </c>
      <c r="AO88" s="189"/>
      <c r="AP88" s="189"/>
      <c r="AQ88" s="189"/>
      <c r="AR88" s="189"/>
      <c r="AS88" s="189"/>
      <c r="AT88" s="189"/>
      <c r="AU88" s="189"/>
      <c r="AV88" s="193"/>
      <c r="AW88" s="193"/>
      <c r="AX88" s="193"/>
      <c r="AY88" s="194"/>
    </row>
    <row r="89" spans="1:51" s="53" customFormat="1" ht="19.5" customHeight="1" x14ac:dyDescent="0.2">
      <c r="A89" s="89">
        <v>79</v>
      </c>
      <c r="B89" s="76"/>
      <c r="C89" s="77"/>
      <c r="D89" s="78"/>
      <c r="E89" s="79"/>
      <c r="F89" s="80"/>
      <c r="G89" s="76"/>
      <c r="H89" s="76"/>
      <c r="I89" s="119"/>
      <c r="J89" s="152"/>
      <c r="K89" s="137"/>
      <c r="L89" s="153"/>
      <c r="M89" s="154"/>
      <c r="N89" s="77"/>
      <c r="O89" s="152"/>
      <c r="P89" s="137"/>
      <c r="Q89" s="153"/>
      <c r="R89" s="154"/>
      <c r="S89" s="77"/>
      <c r="T89" s="178"/>
      <c r="U89" s="119"/>
      <c r="V89" s="178"/>
      <c r="W89" s="180" t="str">
        <f t="shared" si="29"/>
        <v/>
      </c>
      <c r="X89" s="180" t="str">
        <f t="shared" si="30"/>
        <v/>
      </c>
      <c r="Y89" s="180" t="str">
        <f t="shared" si="31"/>
        <v/>
      </c>
      <c r="Z89" s="180" t="str">
        <f t="shared" si="32"/>
        <v/>
      </c>
      <c r="AA89" s="180" t="str">
        <f t="shared" si="33"/>
        <v/>
      </c>
      <c r="AB89" s="180" t="str">
        <f t="shared" si="34"/>
        <v/>
      </c>
      <c r="AC89" s="180" t="str">
        <f t="shared" si="35"/>
        <v/>
      </c>
      <c r="AD89" s="180" t="str">
        <f t="shared" si="36"/>
        <v/>
      </c>
      <c r="AE89" s="180" t="str">
        <f t="shared" si="37"/>
        <v/>
      </c>
      <c r="AF89" s="180" t="str">
        <f t="shared" si="38"/>
        <v/>
      </c>
      <c r="AG89" s="180" t="str">
        <f t="shared" si="39"/>
        <v/>
      </c>
      <c r="AH89" s="180" t="str">
        <f t="shared" si="40"/>
        <v/>
      </c>
      <c r="AI89" s="180" t="str">
        <f t="shared" si="41"/>
        <v/>
      </c>
      <c r="AJ89" s="180" t="str">
        <f t="shared" si="42"/>
        <v/>
      </c>
      <c r="AK89" s="180" t="str">
        <f t="shared" si="43"/>
        <v/>
      </c>
      <c r="AL89" s="180" t="str">
        <f t="shared" si="44"/>
        <v/>
      </c>
      <c r="AM89" s="189"/>
      <c r="AN89" s="190" t="str">
        <f t="shared" si="45"/>
        <v/>
      </c>
      <c r="AO89" s="189"/>
      <c r="AP89" s="189"/>
      <c r="AQ89" s="189"/>
      <c r="AR89" s="189"/>
      <c r="AS89" s="189"/>
      <c r="AT89" s="189"/>
      <c r="AU89" s="189"/>
      <c r="AV89" s="193"/>
      <c r="AW89" s="193"/>
      <c r="AX89" s="193"/>
      <c r="AY89" s="194"/>
    </row>
    <row r="90" spans="1:51" s="53" customFormat="1" ht="19.5" customHeight="1" x14ac:dyDescent="0.2">
      <c r="A90" s="195">
        <v>80</v>
      </c>
      <c r="B90" s="82"/>
      <c r="C90" s="83"/>
      <c r="D90" s="84"/>
      <c r="E90" s="85"/>
      <c r="F90" s="86"/>
      <c r="G90" s="82"/>
      <c r="H90" s="82"/>
      <c r="I90" s="124"/>
      <c r="J90" s="155"/>
      <c r="K90" s="140"/>
      <c r="L90" s="205"/>
      <c r="M90" s="206"/>
      <c r="N90" s="83"/>
      <c r="O90" s="155"/>
      <c r="P90" s="140"/>
      <c r="Q90" s="205"/>
      <c r="R90" s="206"/>
      <c r="S90" s="83"/>
      <c r="T90" s="183"/>
      <c r="U90" s="124"/>
      <c r="V90" s="183"/>
      <c r="W90" s="180" t="str">
        <f t="shared" si="29"/>
        <v/>
      </c>
      <c r="X90" s="180" t="str">
        <f t="shared" si="30"/>
        <v/>
      </c>
      <c r="Y90" s="180" t="str">
        <f t="shared" si="31"/>
        <v/>
      </c>
      <c r="Z90" s="180" t="str">
        <f t="shared" si="32"/>
        <v/>
      </c>
      <c r="AA90" s="180" t="str">
        <f t="shared" si="33"/>
        <v/>
      </c>
      <c r="AB90" s="180" t="str">
        <f t="shared" si="34"/>
        <v/>
      </c>
      <c r="AC90" s="180" t="str">
        <f t="shared" si="35"/>
        <v/>
      </c>
      <c r="AD90" s="180" t="str">
        <f t="shared" si="36"/>
        <v/>
      </c>
      <c r="AE90" s="180" t="str">
        <f t="shared" si="37"/>
        <v/>
      </c>
      <c r="AF90" s="180" t="str">
        <f t="shared" si="38"/>
        <v/>
      </c>
      <c r="AG90" s="180" t="str">
        <f t="shared" si="39"/>
        <v/>
      </c>
      <c r="AH90" s="180" t="str">
        <f t="shared" si="40"/>
        <v/>
      </c>
      <c r="AI90" s="180" t="str">
        <f t="shared" si="41"/>
        <v/>
      </c>
      <c r="AJ90" s="180" t="str">
        <f t="shared" si="42"/>
        <v/>
      </c>
      <c r="AK90" s="180" t="str">
        <f t="shared" si="43"/>
        <v/>
      </c>
      <c r="AL90" s="180" t="str">
        <f t="shared" si="44"/>
        <v/>
      </c>
      <c r="AM90" s="189"/>
      <c r="AN90" s="190" t="str">
        <f t="shared" si="45"/>
        <v/>
      </c>
      <c r="AO90" s="189"/>
      <c r="AP90" s="189"/>
      <c r="AQ90" s="189"/>
      <c r="AR90" s="189"/>
      <c r="AS90" s="189"/>
      <c r="AT90" s="189"/>
      <c r="AU90" s="189"/>
      <c r="AV90" s="193"/>
      <c r="AW90" s="193"/>
      <c r="AX90" s="193"/>
      <c r="AY90" s="194"/>
    </row>
    <row r="91" spans="1:51" s="53" customFormat="1" ht="15" x14ac:dyDescent="0.2">
      <c r="A91" s="196"/>
      <c r="B91" s="197"/>
      <c r="C91" s="198"/>
      <c r="D91" s="198"/>
      <c r="E91" s="198"/>
      <c r="F91" s="198"/>
      <c r="G91" s="197"/>
      <c r="H91" s="197"/>
      <c r="I91" s="198"/>
      <c r="J91" s="198"/>
      <c r="K91" s="198"/>
      <c r="L91" s="198"/>
      <c r="M91" s="198"/>
      <c r="N91" s="198"/>
      <c r="O91" s="198"/>
      <c r="P91" s="198"/>
      <c r="Q91" s="198"/>
      <c r="R91" s="198"/>
      <c r="S91" s="197"/>
      <c r="T91" s="198"/>
      <c r="U91" s="197"/>
      <c r="V91" s="193"/>
      <c r="W91" s="189"/>
      <c r="X91" s="189"/>
      <c r="Y91" s="189" t="str">
        <f>T91&amp;U91</f>
        <v/>
      </c>
      <c r="Z91" s="189"/>
      <c r="AA91" s="189"/>
      <c r="AB91" s="189"/>
      <c r="AC91" s="189"/>
      <c r="AD91" s="189"/>
      <c r="AE91" s="189"/>
      <c r="AF91" s="189"/>
      <c r="AG91" s="189"/>
      <c r="AH91" s="189"/>
      <c r="AI91" s="189"/>
      <c r="AJ91" s="189"/>
      <c r="AK91" s="189"/>
      <c r="AL91" s="189"/>
      <c r="AM91" s="189"/>
      <c r="AN91" s="189"/>
      <c r="AO91" s="189"/>
      <c r="AP91" s="189"/>
      <c r="AQ91" s="189"/>
      <c r="AR91" s="190"/>
    </row>
    <row r="92" spans="1:51" s="53" customFormat="1" ht="15" x14ac:dyDescent="0.2">
      <c r="A92" s="196"/>
      <c r="B92" s="197"/>
      <c r="C92" s="198"/>
      <c r="D92" s="198"/>
      <c r="E92" s="198"/>
      <c r="F92" s="198"/>
      <c r="G92" s="197"/>
      <c r="H92" s="197"/>
      <c r="I92" s="198" t="s">
        <v>70</v>
      </c>
      <c r="J92" s="198">
        <f>COUNTA(J11:J90)</f>
        <v>0</v>
      </c>
      <c r="K92" s="198"/>
      <c r="L92" s="198"/>
      <c r="M92" s="198">
        <f>COUNTA(O11:O90)</f>
        <v>0</v>
      </c>
      <c r="N92" s="198"/>
      <c r="O92" s="198"/>
      <c r="P92" s="198">
        <f>COUNTA(Q11:Q90)</f>
        <v>0</v>
      </c>
      <c r="Q92" s="198"/>
      <c r="R92" s="198" t="s">
        <v>56</v>
      </c>
      <c r="S92" s="192">
        <f t="shared" ref="S92:S97" si="46">COUNTIF($S$11:$S$89,$R92)</f>
        <v>0</v>
      </c>
      <c r="T92" s="198"/>
      <c r="U92" s="198">
        <f>COUNTA(V11:V90)</f>
        <v>0</v>
      </c>
      <c r="V92" s="193">
        <f t="shared" ref="V92:V94" si="47">SUM(J92,M92,P92)</f>
        <v>0</v>
      </c>
      <c r="W92" s="189" t="s">
        <v>71</v>
      </c>
      <c r="X92" s="189">
        <f t="shared" ref="X92:X100" si="48">COUNTIF($X$11:$Y$90,$W92)</f>
        <v>0</v>
      </c>
      <c r="Y92" s="189"/>
      <c r="Z92" s="189"/>
      <c r="AA92" s="189"/>
      <c r="AB92" s="189"/>
      <c r="AC92" s="189"/>
      <c r="AD92" s="189"/>
      <c r="AE92" s="189"/>
      <c r="AF92" s="189"/>
      <c r="AG92" s="189"/>
      <c r="AH92" s="189"/>
      <c r="AI92" s="189"/>
      <c r="AJ92" s="189"/>
      <c r="AK92" s="189"/>
      <c r="AL92" s="189"/>
      <c r="AM92" s="189"/>
      <c r="AN92" s="189"/>
      <c r="AO92" s="189"/>
      <c r="AP92" s="189"/>
      <c r="AQ92" s="190"/>
      <c r="AR92" s="188"/>
    </row>
    <row r="93" spans="1:51" s="53" customFormat="1" ht="15" x14ac:dyDescent="0.2">
      <c r="A93" s="199"/>
      <c r="B93" s="200"/>
      <c r="C93" s="201"/>
      <c r="D93" s="201"/>
      <c r="E93" s="201"/>
      <c r="F93" s="201"/>
      <c r="G93" s="199"/>
      <c r="H93" s="199"/>
      <c r="I93" s="192" t="s">
        <v>72</v>
      </c>
      <c r="J93" s="192">
        <f>COUNTIF(J11:J90,$I$93)</f>
        <v>0</v>
      </c>
      <c r="K93" s="192"/>
      <c r="L93" s="192"/>
      <c r="M93" s="192">
        <f>COUNTIF(O11:O90,$I$93)</f>
        <v>0</v>
      </c>
      <c r="N93" s="192"/>
      <c r="O93" s="192"/>
      <c r="P93" s="192">
        <f>COUNTIF(Q11:Q90,$I$93)</f>
        <v>0</v>
      </c>
      <c r="Q93" s="192"/>
      <c r="R93" s="192" t="s">
        <v>57</v>
      </c>
      <c r="S93" s="192">
        <f t="shared" si="46"/>
        <v>0</v>
      </c>
      <c r="T93" s="192"/>
      <c r="U93" s="199"/>
      <c r="V93" s="193">
        <f t="shared" si="47"/>
        <v>0</v>
      </c>
      <c r="W93" s="187" t="s">
        <v>73</v>
      </c>
      <c r="X93" s="187">
        <f t="shared" si="48"/>
        <v>0</v>
      </c>
      <c r="Y93" s="207" t="s">
        <v>56</v>
      </c>
      <c r="Z93" s="187">
        <f>COUNTIF($S$11:$S$55,"*男子*")</f>
        <v>0</v>
      </c>
      <c r="AA93" s="187">
        <f>COUNTIF($U$11:$U$55,"中男子B")</f>
        <v>0</v>
      </c>
      <c r="AB93" s="187"/>
      <c r="AC93" s="187"/>
      <c r="AD93" s="187"/>
      <c r="AE93" s="187"/>
      <c r="AF93" s="187"/>
      <c r="AG93" s="187"/>
      <c r="AH93" s="187"/>
      <c r="AI93" s="187"/>
      <c r="AJ93" s="187"/>
      <c r="AK93" s="187"/>
      <c r="AL93" s="187"/>
      <c r="AM93" s="187"/>
      <c r="AN93" s="187"/>
      <c r="AO93" s="187"/>
      <c r="AP93" s="187"/>
      <c r="AQ93" s="188"/>
      <c r="AR93" s="188"/>
    </row>
    <row r="94" spans="1:51" s="53" customFormat="1" ht="15" x14ac:dyDescent="0.2">
      <c r="A94" s="199"/>
      <c r="B94" s="200"/>
      <c r="C94" s="201"/>
      <c r="D94" s="201"/>
      <c r="E94" s="201"/>
      <c r="F94" s="201"/>
      <c r="G94" s="199"/>
      <c r="H94" s="199"/>
      <c r="I94" s="192" t="s">
        <v>74</v>
      </c>
      <c r="J94" s="192">
        <f>J92-J93</f>
        <v>0</v>
      </c>
      <c r="K94" s="192"/>
      <c r="L94" s="192"/>
      <c r="M94" s="192">
        <f>M92-M93</f>
        <v>0</v>
      </c>
      <c r="N94" s="192"/>
      <c r="O94" s="192"/>
      <c r="P94" s="192">
        <f>P92-P93</f>
        <v>0</v>
      </c>
      <c r="Q94" s="192"/>
      <c r="R94" s="192" t="s">
        <v>58</v>
      </c>
      <c r="S94" s="192">
        <f t="shared" si="46"/>
        <v>0</v>
      </c>
      <c r="T94" s="192"/>
      <c r="U94" s="199"/>
      <c r="V94" s="193">
        <f t="shared" si="47"/>
        <v>0</v>
      </c>
      <c r="W94" s="187" t="s">
        <v>75</v>
      </c>
      <c r="X94" s="187">
        <f t="shared" si="48"/>
        <v>0</v>
      </c>
      <c r="Y94" s="207" t="s">
        <v>57</v>
      </c>
      <c r="Z94" s="187">
        <f>COUNTIF($S$11:$S$55,"中学女子")</f>
        <v>0</v>
      </c>
      <c r="AA94" s="187">
        <f>COUNTIF($U$11:$U$55,"中女子B")</f>
        <v>0</v>
      </c>
      <c r="AB94" s="187"/>
      <c r="AC94" s="187"/>
      <c r="AD94" s="187"/>
      <c r="AE94" s="187"/>
      <c r="AF94" s="187"/>
      <c r="AG94" s="187"/>
      <c r="AH94" s="187"/>
      <c r="AI94" s="187"/>
      <c r="AJ94" s="187"/>
      <c r="AK94" s="187"/>
      <c r="AL94" s="187"/>
      <c r="AM94" s="187"/>
      <c r="AN94" s="187"/>
      <c r="AO94" s="187"/>
      <c r="AP94" s="187"/>
      <c r="AQ94" s="188"/>
      <c r="AR94" s="188"/>
    </row>
    <row r="95" spans="1:51" s="53" customFormat="1" ht="15" x14ac:dyDescent="0.2">
      <c r="A95" s="199"/>
      <c r="B95" s="200"/>
      <c r="C95" s="201"/>
      <c r="D95" s="201"/>
      <c r="E95" s="201"/>
      <c r="F95" s="201"/>
      <c r="G95" s="199"/>
      <c r="H95" s="199"/>
      <c r="I95" s="192"/>
      <c r="J95" s="192"/>
      <c r="K95" s="192"/>
      <c r="L95" s="192"/>
      <c r="M95" s="192"/>
      <c r="N95" s="192"/>
      <c r="O95" s="192"/>
      <c r="P95" s="192"/>
      <c r="Q95" s="192"/>
      <c r="R95" s="192" t="s">
        <v>76</v>
      </c>
      <c r="S95" s="192">
        <f t="shared" si="46"/>
        <v>0</v>
      </c>
      <c r="T95" s="192"/>
      <c r="U95" s="199"/>
      <c r="V95" s="192"/>
      <c r="W95" s="187" t="s">
        <v>77</v>
      </c>
      <c r="X95" s="187">
        <f t="shared" si="48"/>
        <v>0</v>
      </c>
      <c r="Y95" s="207" t="s">
        <v>58</v>
      </c>
      <c r="Z95" s="208">
        <f>IF(Z93&gt;0,1,0)</f>
        <v>0</v>
      </c>
      <c r="AA95" s="208">
        <f>IF(AA93&gt;0,1,0)</f>
        <v>0</v>
      </c>
      <c r="AB95" s="187"/>
      <c r="AC95" s="187"/>
      <c r="AD95" s="187"/>
      <c r="AE95" s="187"/>
      <c r="AF95" s="187"/>
      <c r="AG95" s="187"/>
      <c r="AH95" s="187"/>
      <c r="AI95" s="187"/>
      <c r="AJ95" s="187"/>
      <c r="AK95" s="187"/>
      <c r="AL95" s="187"/>
      <c r="AM95" s="187"/>
      <c r="AN95" s="187"/>
      <c r="AO95" s="187"/>
      <c r="AP95" s="187"/>
      <c r="AQ95" s="188"/>
      <c r="AR95" s="188"/>
    </row>
    <row r="96" spans="1:51" s="53" customFormat="1" ht="15" x14ac:dyDescent="0.2">
      <c r="A96" s="199"/>
      <c r="B96" s="200"/>
      <c r="C96" s="201"/>
      <c r="D96" s="201"/>
      <c r="E96" s="201"/>
      <c r="F96" s="201"/>
      <c r="G96" s="199"/>
      <c r="H96" s="199"/>
      <c r="I96" s="192"/>
      <c r="J96" s="192"/>
      <c r="K96" s="192"/>
      <c r="L96" s="192"/>
      <c r="M96" s="192"/>
      <c r="N96" s="192"/>
      <c r="O96" s="192"/>
      <c r="P96" s="192"/>
      <c r="Q96" s="192"/>
      <c r="R96" s="192" t="s">
        <v>78</v>
      </c>
      <c r="S96" s="192">
        <f t="shared" si="46"/>
        <v>0</v>
      </c>
      <c r="T96" s="192"/>
      <c r="U96" s="199"/>
      <c r="V96" s="192"/>
      <c r="W96" s="187" t="s">
        <v>79</v>
      </c>
      <c r="X96" s="187">
        <f t="shared" si="48"/>
        <v>0</v>
      </c>
      <c r="Y96" s="187"/>
      <c r="Z96" s="208">
        <f>IF(Z94&gt;0,1,0)</f>
        <v>0</v>
      </c>
      <c r="AA96" s="208">
        <f>IF(AA94&gt;0,1,0)</f>
        <v>0</v>
      </c>
      <c r="AB96" s="187"/>
      <c r="AC96" s="187"/>
      <c r="AD96" s="187"/>
      <c r="AE96" s="187"/>
      <c r="AF96" s="187"/>
      <c r="AG96" s="187"/>
      <c r="AH96" s="187"/>
      <c r="AI96" s="187"/>
      <c r="AJ96" s="187"/>
      <c r="AK96" s="187"/>
      <c r="AL96" s="187"/>
      <c r="AM96" s="187"/>
      <c r="AN96" s="187"/>
      <c r="AO96" s="187"/>
      <c r="AP96" s="187"/>
      <c r="AQ96" s="188"/>
      <c r="AR96" s="188"/>
    </row>
    <row r="97" spans="1:44" s="53" customFormat="1" ht="15" x14ac:dyDescent="0.2">
      <c r="A97" s="199"/>
      <c r="B97" s="200"/>
      <c r="C97" s="201"/>
      <c r="D97" s="201"/>
      <c r="E97" s="201"/>
      <c r="F97" s="201"/>
      <c r="G97" s="199"/>
      <c r="H97" s="199"/>
      <c r="I97" s="192"/>
      <c r="J97" s="192"/>
      <c r="K97" s="192"/>
      <c r="L97" s="192"/>
      <c r="M97" s="192"/>
      <c r="N97" s="192"/>
      <c r="O97" s="192"/>
      <c r="P97" s="192"/>
      <c r="Q97" s="192"/>
      <c r="R97" s="192" t="s">
        <v>80</v>
      </c>
      <c r="S97" s="192">
        <f t="shared" si="46"/>
        <v>0</v>
      </c>
      <c r="T97" s="192"/>
      <c r="U97" s="199"/>
      <c r="V97" s="192"/>
      <c r="W97" s="187" t="s">
        <v>81</v>
      </c>
      <c r="X97" s="187">
        <f t="shared" si="48"/>
        <v>0</v>
      </c>
      <c r="Y97" s="187"/>
      <c r="Z97" s="187"/>
      <c r="AA97" s="187"/>
      <c r="AB97" s="187"/>
      <c r="AC97" s="187"/>
      <c r="AD97" s="187"/>
      <c r="AE97" s="187"/>
      <c r="AF97" s="187"/>
      <c r="AG97" s="187"/>
      <c r="AH97" s="187"/>
      <c r="AI97" s="187"/>
      <c r="AJ97" s="187"/>
      <c r="AK97" s="187"/>
      <c r="AL97" s="187"/>
      <c r="AM97" s="187"/>
      <c r="AN97" s="187"/>
      <c r="AO97" s="187"/>
      <c r="AP97" s="187"/>
      <c r="AQ97" s="188"/>
      <c r="AR97" s="188"/>
    </row>
    <row r="98" spans="1:44" s="53" customFormat="1" ht="15" x14ac:dyDescent="0.2">
      <c r="A98" s="199"/>
      <c r="B98" s="200"/>
      <c r="C98" s="201"/>
      <c r="D98" s="201"/>
      <c r="E98" s="201"/>
      <c r="F98" s="201"/>
      <c r="G98" s="199"/>
      <c r="H98" s="199"/>
      <c r="I98" s="192"/>
      <c r="J98" s="192"/>
      <c r="K98" s="192"/>
      <c r="L98" s="192"/>
      <c r="M98" s="192"/>
      <c r="N98" s="192"/>
      <c r="O98" s="192"/>
      <c r="P98" s="192"/>
      <c r="Q98" s="192"/>
      <c r="R98" s="192"/>
      <c r="S98" s="199"/>
      <c r="T98" s="192"/>
      <c r="U98" s="199"/>
      <c r="V98" s="192"/>
      <c r="W98" s="187" t="s">
        <v>82</v>
      </c>
      <c r="X98" s="187">
        <f t="shared" si="48"/>
        <v>0</v>
      </c>
      <c r="Y98" s="187"/>
      <c r="Z98" s="187"/>
      <c r="AA98" s="187"/>
      <c r="AB98" s="187"/>
      <c r="AC98" s="187"/>
      <c r="AD98" s="187"/>
      <c r="AE98" s="187"/>
      <c r="AF98" s="187"/>
      <c r="AG98" s="187"/>
      <c r="AH98" s="187"/>
      <c r="AI98" s="187"/>
      <c r="AJ98" s="187"/>
      <c r="AK98" s="187"/>
      <c r="AL98" s="187"/>
      <c r="AM98" s="187"/>
      <c r="AN98" s="187"/>
      <c r="AO98" s="187"/>
      <c r="AP98" s="187"/>
      <c r="AQ98" s="188"/>
      <c r="AR98" s="188"/>
    </row>
    <row r="99" spans="1:44" s="53" customFormat="1" ht="15" x14ac:dyDescent="0.2">
      <c r="A99" s="199"/>
      <c r="B99" s="200"/>
      <c r="C99" s="201"/>
      <c r="D99" s="201"/>
      <c r="E99" s="201"/>
      <c r="F99" s="201"/>
      <c r="G99" s="199"/>
      <c r="H99" s="199"/>
      <c r="I99" s="192"/>
      <c r="J99" s="192"/>
      <c r="K99" s="192"/>
      <c r="L99" s="192"/>
      <c r="M99" s="192"/>
      <c r="N99" s="192"/>
      <c r="O99" s="192"/>
      <c r="P99" s="192"/>
      <c r="Q99" s="192"/>
      <c r="R99" s="192"/>
      <c r="S99" s="199">
        <f>COUNTIF(S92:S98,"&gt;0")</f>
        <v>0</v>
      </c>
      <c r="T99" s="192"/>
      <c r="U99" s="199"/>
      <c r="V99" s="192"/>
      <c r="W99" s="187" t="s">
        <v>83</v>
      </c>
      <c r="X99" s="187">
        <f t="shared" si="48"/>
        <v>0</v>
      </c>
      <c r="Y99" s="187"/>
      <c r="Z99" s="187"/>
      <c r="AA99" s="187"/>
      <c r="AB99" s="187"/>
      <c r="AC99" s="187"/>
      <c r="AD99" s="187"/>
      <c r="AE99" s="187"/>
      <c r="AF99" s="187"/>
      <c r="AG99" s="187"/>
      <c r="AH99" s="187"/>
      <c r="AI99" s="187"/>
      <c r="AJ99" s="187"/>
      <c r="AK99" s="187"/>
      <c r="AL99" s="187"/>
      <c r="AM99" s="187"/>
      <c r="AN99" s="187"/>
      <c r="AO99" s="187"/>
      <c r="AP99" s="187"/>
      <c r="AQ99" s="188"/>
      <c r="AR99" s="188"/>
    </row>
    <row r="100" spans="1:44" s="53" customFormat="1" ht="15" x14ac:dyDescent="0.2">
      <c r="A100" s="199"/>
      <c r="B100" s="200"/>
      <c r="C100" s="201"/>
      <c r="D100" s="201"/>
      <c r="E100" s="201"/>
      <c r="F100" s="201"/>
      <c r="G100" s="199"/>
      <c r="H100" s="199"/>
      <c r="I100" s="192"/>
      <c r="J100" s="192"/>
      <c r="K100" s="192"/>
      <c r="L100" s="192"/>
      <c r="M100" s="192"/>
      <c r="N100" s="192"/>
      <c r="O100" s="192"/>
      <c r="P100" s="192"/>
      <c r="Q100" s="192"/>
      <c r="R100" s="192"/>
      <c r="S100" s="199"/>
      <c r="T100" s="192"/>
      <c r="U100" s="199"/>
      <c r="V100" s="192"/>
      <c r="W100" s="187" t="s">
        <v>84</v>
      </c>
      <c r="X100" s="187">
        <f t="shared" si="48"/>
        <v>0</v>
      </c>
      <c r="Y100" s="187"/>
      <c r="Z100" s="187">
        <f>COUNTIF(X92:Y100,"&gt;0")</f>
        <v>0</v>
      </c>
      <c r="AA100" s="187"/>
      <c r="AB100" s="187"/>
      <c r="AC100" s="187"/>
      <c r="AD100" s="187"/>
      <c r="AE100" s="187"/>
      <c r="AF100" s="187"/>
      <c r="AG100" s="187"/>
      <c r="AH100" s="187"/>
      <c r="AI100" s="187"/>
      <c r="AJ100" s="187"/>
      <c r="AK100" s="187"/>
      <c r="AL100" s="187"/>
      <c r="AM100" s="187"/>
      <c r="AN100" s="187"/>
      <c r="AO100" s="187"/>
      <c r="AP100" s="187"/>
      <c r="AQ100" s="188"/>
      <c r="AR100" s="188"/>
    </row>
    <row r="101" spans="1:44" s="53" customFormat="1" ht="15" x14ac:dyDescent="0.2">
      <c r="A101" s="199"/>
      <c r="B101" s="200"/>
      <c r="C101" s="201"/>
      <c r="D101" s="201"/>
      <c r="E101" s="201"/>
      <c r="F101" s="201"/>
      <c r="G101" s="199"/>
      <c r="H101" s="199"/>
      <c r="I101" s="192"/>
      <c r="J101" s="192"/>
      <c r="K101" s="192"/>
      <c r="L101" s="192"/>
      <c r="M101" s="192"/>
      <c r="N101" s="192"/>
      <c r="O101" s="192"/>
      <c r="P101" s="192"/>
      <c r="Q101" s="192"/>
      <c r="R101" s="192"/>
      <c r="S101" s="199"/>
      <c r="T101" s="192"/>
      <c r="U101" s="199"/>
      <c r="V101" s="192"/>
      <c r="W101" s="187" t="s">
        <v>85</v>
      </c>
      <c r="X101" s="187">
        <f t="shared" ref="X101:X109" si="49">COUNTIF($X$11:$Y$90,$W101)</f>
        <v>0</v>
      </c>
      <c r="Y101" s="187"/>
      <c r="Z101" s="187"/>
      <c r="AA101" s="187"/>
      <c r="AB101" s="187"/>
      <c r="AC101" s="187"/>
      <c r="AD101" s="187"/>
      <c r="AE101" s="187"/>
      <c r="AF101" s="187"/>
      <c r="AG101" s="187"/>
      <c r="AH101" s="187"/>
      <c r="AI101" s="187"/>
      <c r="AJ101" s="187"/>
      <c r="AK101" s="187"/>
      <c r="AL101" s="187"/>
      <c r="AM101" s="187"/>
      <c r="AN101" s="187"/>
      <c r="AO101" s="187"/>
      <c r="AP101" s="187"/>
      <c r="AQ101" s="188"/>
      <c r="AR101" s="188"/>
    </row>
    <row r="102" spans="1:44" s="53" customFormat="1" ht="15" x14ac:dyDescent="0.2">
      <c r="A102" s="199"/>
      <c r="B102" s="200"/>
      <c r="C102" s="201"/>
      <c r="D102" s="201"/>
      <c r="E102" s="201"/>
      <c r="F102" s="201"/>
      <c r="G102" s="199"/>
      <c r="H102" s="199"/>
      <c r="I102" s="192"/>
      <c r="J102" s="192"/>
      <c r="K102" s="192"/>
      <c r="L102" s="192"/>
      <c r="M102" s="192"/>
      <c r="N102" s="192"/>
      <c r="O102" s="192"/>
      <c r="P102" s="192"/>
      <c r="Q102" s="192"/>
      <c r="R102" s="192"/>
      <c r="S102" s="199"/>
      <c r="T102" s="192"/>
      <c r="U102" s="199"/>
      <c r="V102" s="192"/>
      <c r="W102" s="187" t="s">
        <v>86</v>
      </c>
      <c r="X102" s="187">
        <f t="shared" si="49"/>
        <v>0</v>
      </c>
      <c r="Y102" s="187"/>
      <c r="Z102" s="187"/>
      <c r="AA102" s="187"/>
      <c r="AB102" s="187"/>
      <c r="AC102" s="187"/>
      <c r="AD102" s="187"/>
      <c r="AE102" s="187"/>
      <c r="AF102" s="187"/>
      <c r="AG102" s="187"/>
      <c r="AH102" s="187"/>
      <c r="AI102" s="187"/>
      <c r="AJ102" s="187"/>
      <c r="AK102" s="187"/>
      <c r="AL102" s="187"/>
      <c r="AM102" s="187"/>
      <c r="AN102" s="187"/>
      <c r="AO102" s="187"/>
      <c r="AP102" s="187"/>
      <c r="AQ102" s="188"/>
      <c r="AR102" s="188"/>
    </row>
    <row r="103" spans="1:44" s="53" customFormat="1" ht="15" x14ac:dyDescent="0.2">
      <c r="A103" s="199"/>
      <c r="B103" s="200"/>
      <c r="C103" s="201"/>
      <c r="D103" s="201"/>
      <c r="E103" s="201"/>
      <c r="F103" s="201"/>
      <c r="G103" s="199"/>
      <c r="H103" s="199"/>
      <c r="I103" s="192"/>
      <c r="J103" s="192"/>
      <c r="K103" s="192"/>
      <c r="L103" s="192"/>
      <c r="M103" s="192"/>
      <c r="N103" s="192"/>
      <c r="O103" s="192"/>
      <c r="P103" s="192"/>
      <c r="Q103" s="192"/>
      <c r="R103" s="192"/>
      <c r="S103" s="199"/>
      <c r="T103" s="192"/>
      <c r="U103" s="199"/>
      <c r="V103" s="192"/>
      <c r="W103" s="187" t="s">
        <v>87</v>
      </c>
      <c r="X103" s="187">
        <f t="shared" si="49"/>
        <v>0</v>
      </c>
      <c r="Y103" s="187"/>
      <c r="Z103" s="187"/>
      <c r="AA103" s="187"/>
      <c r="AB103" s="187"/>
      <c r="AC103" s="187"/>
      <c r="AD103" s="187"/>
      <c r="AE103" s="187"/>
      <c r="AF103" s="187"/>
      <c r="AG103" s="187"/>
      <c r="AH103" s="187"/>
      <c r="AI103" s="187"/>
      <c r="AJ103" s="187"/>
      <c r="AK103" s="187"/>
      <c r="AL103" s="187"/>
      <c r="AM103" s="187"/>
      <c r="AN103" s="187"/>
      <c r="AO103" s="187"/>
      <c r="AP103" s="187"/>
      <c r="AQ103" s="188"/>
      <c r="AR103" s="188"/>
    </row>
    <row r="104" spans="1:44" s="53" customFormat="1" ht="15" x14ac:dyDescent="0.2">
      <c r="A104" s="199"/>
      <c r="B104" s="200"/>
      <c r="C104" s="201"/>
      <c r="D104" s="201"/>
      <c r="E104" s="201"/>
      <c r="F104" s="201"/>
      <c r="G104" s="199"/>
      <c r="H104" s="199"/>
      <c r="I104" s="192"/>
      <c r="J104" s="192"/>
      <c r="K104" s="192"/>
      <c r="L104" s="192"/>
      <c r="M104" s="192"/>
      <c r="N104" s="192"/>
      <c r="O104" s="192"/>
      <c r="P104" s="192"/>
      <c r="Q104" s="192"/>
      <c r="R104" s="192"/>
      <c r="S104" s="199"/>
      <c r="T104" s="192"/>
      <c r="U104" s="199"/>
      <c r="V104" s="192"/>
      <c r="W104" s="187" t="s">
        <v>88</v>
      </c>
      <c r="X104" s="187">
        <f t="shared" si="49"/>
        <v>0</v>
      </c>
      <c r="Y104" s="187"/>
      <c r="Z104" s="187"/>
      <c r="AA104" s="187"/>
      <c r="AB104" s="187"/>
      <c r="AC104" s="187"/>
      <c r="AD104" s="187"/>
      <c r="AE104" s="187"/>
      <c r="AF104" s="187"/>
      <c r="AG104" s="187"/>
      <c r="AH104" s="187"/>
      <c r="AI104" s="187"/>
      <c r="AJ104" s="187"/>
      <c r="AK104" s="187"/>
      <c r="AL104" s="187"/>
      <c r="AM104" s="187"/>
      <c r="AN104" s="187"/>
      <c r="AO104" s="187"/>
      <c r="AP104" s="187"/>
      <c r="AQ104" s="188"/>
      <c r="AR104" s="188"/>
    </row>
    <row r="105" spans="1:44" s="53" customFormat="1" ht="15" x14ac:dyDescent="0.2">
      <c r="A105" s="199"/>
      <c r="B105" s="200"/>
      <c r="C105" s="201"/>
      <c r="D105" s="201"/>
      <c r="E105" s="201"/>
      <c r="F105" s="201"/>
      <c r="G105" s="199"/>
      <c r="H105" s="199"/>
      <c r="I105" s="192"/>
      <c r="J105" s="192"/>
      <c r="K105" s="192"/>
      <c r="L105" s="192"/>
      <c r="M105" s="192"/>
      <c r="N105" s="192"/>
      <c r="O105" s="192"/>
      <c r="P105" s="192"/>
      <c r="Q105" s="192"/>
      <c r="R105" s="192"/>
      <c r="S105" s="199"/>
      <c r="T105" s="192"/>
      <c r="U105" s="199"/>
      <c r="V105" s="192"/>
      <c r="W105" s="187" t="s">
        <v>89</v>
      </c>
      <c r="X105" s="187">
        <f t="shared" si="49"/>
        <v>0</v>
      </c>
      <c r="Y105" s="187"/>
      <c r="Z105" s="187"/>
      <c r="AA105" s="187"/>
      <c r="AB105" s="187"/>
      <c r="AC105" s="187"/>
      <c r="AD105" s="187"/>
      <c r="AE105" s="187"/>
      <c r="AF105" s="187"/>
      <c r="AG105" s="187"/>
      <c r="AH105" s="187"/>
      <c r="AI105" s="187"/>
      <c r="AJ105" s="187"/>
      <c r="AK105" s="187"/>
      <c r="AL105" s="187"/>
      <c r="AM105" s="187"/>
      <c r="AN105" s="187"/>
      <c r="AO105" s="187"/>
      <c r="AP105" s="187"/>
      <c r="AQ105" s="188"/>
      <c r="AR105" s="188"/>
    </row>
    <row r="106" spans="1:44" s="53" customFormat="1" ht="15" x14ac:dyDescent="0.2">
      <c r="A106" s="199"/>
      <c r="B106" s="200"/>
      <c r="C106" s="201"/>
      <c r="D106" s="201"/>
      <c r="E106" s="201"/>
      <c r="F106" s="201"/>
      <c r="G106" s="199"/>
      <c r="H106" s="199"/>
      <c r="I106" s="192"/>
      <c r="J106" s="192"/>
      <c r="K106" s="192"/>
      <c r="L106" s="192"/>
      <c r="M106" s="192"/>
      <c r="N106" s="192"/>
      <c r="O106" s="192"/>
      <c r="P106" s="192"/>
      <c r="Q106" s="192"/>
      <c r="R106" s="192"/>
      <c r="S106" s="199"/>
      <c r="T106" s="192"/>
      <c r="U106" s="199"/>
      <c r="V106" s="192"/>
      <c r="W106" s="187" t="s">
        <v>90</v>
      </c>
      <c r="X106" s="187">
        <f t="shared" si="49"/>
        <v>0</v>
      </c>
      <c r="Y106" s="187"/>
      <c r="Z106" s="187"/>
      <c r="AA106" s="187"/>
      <c r="AB106" s="187"/>
      <c r="AC106" s="187"/>
      <c r="AD106" s="187"/>
      <c r="AE106" s="187"/>
      <c r="AF106" s="187"/>
      <c r="AG106" s="187"/>
      <c r="AH106" s="187"/>
      <c r="AI106" s="187"/>
      <c r="AJ106" s="187"/>
      <c r="AK106" s="187"/>
      <c r="AL106" s="187"/>
      <c r="AM106" s="187"/>
      <c r="AN106" s="187"/>
      <c r="AO106" s="187"/>
      <c r="AP106" s="187"/>
      <c r="AQ106" s="188"/>
      <c r="AR106" s="188"/>
    </row>
    <row r="107" spans="1:44" s="53" customFormat="1" ht="15" x14ac:dyDescent="0.2">
      <c r="A107" s="199"/>
      <c r="B107" s="200"/>
      <c r="C107" s="201"/>
      <c r="D107" s="201"/>
      <c r="E107" s="201"/>
      <c r="F107" s="201"/>
      <c r="G107" s="199"/>
      <c r="H107" s="199"/>
      <c r="I107" s="192"/>
      <c r="J107" s="192"/>
      <c r="K107" s="192"/>
      <c r="L107" s="192"/>
      <c r="M107" s="192"/>
      <c r="N107" s="192"/>
      <c r="O107" s="192"/>
      <c r="P107" s="192"/>
      <c r="Q107" s="192"/>
      <c r="R107" s="192"/>
      <c r="S107" s="199"/>
      <c r="T107" s="192"/>
      <c r="U107" s="199"/>
      <c r="V107" s="192"/>
      <c r="W107" s="187" t="s">
        <v>91</v>
      </c>
      <c r="X107" s="187">
        <f t="shared" si="49"/>
        <v>0</v>
      </c>
      <c r="Y107" s="187"/>
      <c r="Z107" s="187"/>
      <c r="AA107" s="187"/>
      <c r="AB107" s="187"/>
      <c r="AC107" s="187"/>
      <c r="AD107" s="187"/>
      <c r="AE107" s="187"/>
      <c r="AF107" s="187"/>
      <c r="AG107" s="187"/>
      <c r="AH107" s="187"/>
      <c r="AI107" s="187"/>
      <c r="AJ107" s="187"/>
      <c r="AK107" s="187"/>
      <c r="AL107" s="187"/>
      <c r="AM107" s="187"/>
      <c r="AN107" s="187"/>
      <c r="AO107" s="187"/>
      <c r="AP107" s="187"/>
      <c r="AQ107" s="188"/>
      <c r="AR107" s="188"/>
    </row>
    <row r="108" spans="1:44" s="53" customFormat="1" ht="15" x14ac:dyDescent="0.2">
      <c r="A108" s="199"/>
      <c r="B108" s="200"/>
      <c r="C108" s="201"/>
      <c r="D108" s="201"/>
      <c r="E108" s="201"/>
      <c r="F108" s="201"/>
      <c r="G108" s="199"/>
      <c r="H108" s="199"/>
      <c r="I108" s="192"/>
      <c r="J108" s="192"/>
      <c r="K108" s="192"/>
      <c r="L108" s="192"/>
      <c r="M108" s="192"/>
      <c r="N108" s="192"/>
      <c r="O108" s="192"/>
      <c r="P108" s="192"/>
      <c r="Q108" s="192"/>
      <c r="R108" s="192"/>
      <c r="S108" s="199"/>
      <c r="T108" s="192"/>
      <c r="U108" s="199"/>
      <c r="V108" s="192"/>
      <c r="W108" s="187" t="s">
        <v>92</v>
      </c>
      <c r="X108" s="187">
        <f t="shared" si="49"/>
        <v>0</v>
      </c>
      <c r="Y108" s="187"/>
      <c r="Z108" s="187"/>
      <c r="AA108" s="187"/>
      <c r="AB108" s="187"/>
      <c r="AC108" s="187"/>
      <c r="AD108" s="187"/>
      <c r="AE108" s="187"/>
      <c r="AF108" s="187"/>
      <c r="AG108" s="187"/>
      <c r="AH108" s="187"/>
      <c r="AI108" s="187"/>
      <c r="AJ108" s="187"/>
      <c r="AK108" s="187"/>
      <c r="AL108" s="187"/>
      <c r="AM108" s="187"/>
      <c r="AN108" s="187"/>
      <c r="AO108" s="187"/>
      <c r="AP108" s="187"/>
      <c r="AQ108" s="188"/>
      <c r="AR108" s="188"/>
    </row>
    <row r="109" spans="1:44" s="53" customFormat="1" ht="15" x14ac:dyDescent="0.2">
      <c r="A109" s="199"/>
      <c r="B109" s="200"/>
      <c r="C109" s="201"/>
      <c r="D109" s="201"/>
      <c r="E109" s="201"/>
      <c r="F109" s="201"/>
      <c r="G109" s="199"/>
      <c r="H109" s="199"/>
      <c r="I109" s="192"/>
      <c r="J109" s="192"/>
      <c r="K109" s="192"/>
      <c r="L109" s="192"/>
      <c r="M109" s="192"/>
      <c r="N109" s="192"/>
      <c r="O109" s="192"/>
      <c r="P109" s="192"/>
      <c r="Q109" s="192"/>
      <c r="R109" s="192"/>
      <c r="S109" s="199"/>
      <c r="T109" s="192"/>
      <c r="U109" s="199"/>
      <c r="V109" s="192"/>
      <c r="W109" s="187" t="s">
        <v>93</v>
      </c>
      <c r="X109" s="187">
        <f t="shared" si="49"/>
        <v>0</v>
      </c>
      <c r="Y109" s="187"/>
      <c r="Z109" s="187">
        <f>COUNTIF(X101:Y109,"&gt;0")</f>
        <v>0</v>
      </c>
      <c r="AA109" s="187"/>
      <c r="AB109" s="187"/>
      <c r="AC109" s="187"/>
      <c r="AD109" s="187"/>
      <c r="AE109" s="187"/>
      <c r="AF109" s="187"/>
      <c r="AG109" s="187"/>
      <c r="AH109" s="187"/>
      <c r="AI109" s="187"/>
      <c r="AJ109" s="187"/>
      <c r="AK109" s="187"/>
      <c r="AL109" s="187"/>
      <c r="AM109" s="187"/>
      <c r="AN109" s="187"/>
      <c r="AO109" s="187"/>
      <c r="AP109" s="187"/>
      <c r="AQ109" s="188"/>
      <c r="AR109" s="188"/>
    </row>
    <row r="110" spans="1:44" s="53" customFormat="1" ht="15" x14ac:dyDescent="0.2">
      <c r="A110" s="199"/>
      <c r="B110" s="200"/>
      <c r="C110" s="201"/>
      <c r="D110" s="201"/>
      <c r="E110" s="201"/>
      <c r="F110" s="201"/>
      <c r="G110" s="199"/>
      <c r="H110" s="199"/>
      <c r="I110" s="192"/>
      <c r="J110" s="192"/>
      <c r="K110" s="192"/>
      <c r="L110" s="192"/>
      <c r="M110" s="192"/>
      <c r="N110" s="192"/>
      <c r="O110" s="192"/>
      <c r="P110" s="192"/>
      <c r="Q110" s="192"/>
      <c r="R110" s="192"/>
      <c r="S110" s="199"/>
      <c r="T110" s="192"/>
      <c r="U110" s="199"/>
      <c r="V110" s="192"/>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188"/>
      <c r="AR110" s="188"/>
    </row>
    <row r="111" spans="1:44" s="53" customFormat="1" ht="15" x14ac:dyDescent="0.2">
      <c r="A111" s="199"/>
      <c r="B111" s="200"/>
      <c r="C111" s="201"/>
      <c r="D111" s="201"/>
      <c r="E111" s="201"/>
      <c r="F111" s="201"/>
      <c r="G111" s="199"/>
      <c r="H111" s="199"/>
      <c r="I111" s="192"/>
      <c r="J111" s="192"/>
      <c r="K111" s="192"/>
      <c r="L111" s="192"/>
      <c r="M111" s="192"/>
      <c r="N111" s="192"/>
      <c r="O111" s="192"/>
      <c r="P111" s="192"/>
      <c r="Q111" s="192"/>
      <c r="R111" s="192"/>
      <c r="S111" s="199"/>
      <c r="T111" s="192"/>
      <c r="U111" s="199"/>
      <c r="V111" s="192"/>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188"/>
      <c r="AR111" s="188"/>
    </row>
    <row r="112" spans="1:44" s="53" customFormat="1" ht="15" x14ac:dyDescent="0.2">
      <c r="A112" s="199"/>
      <c r="B112" s="200"/>
      <c r="C112" s="201"/>
      <c r="D112" s="201"/>
      <c r="E112" s="201"/>
      <c r="F112" s="201"/>
      <c r="G112" s="199"/>
      <c r="H112" s="199"/>
      <c r="I112" s="192"/>
      <c r="J112" s="192"/>
      <c r="K112" s="192"/>
      <c r="L112" s="192"/>
      <c r="M112" s="192"/>
      <c r="N112" s="192"/>
      <c r="O112" s="192"/>
      <c r="P112" s="192"/>
      <c r="Q112" s="192"/>
      <c r="R112" s="192"/>
      <c r="S112" s="199"/>
      <c r="T112" s="192"/>
      <c r="U112" s="199"/>
      <c r="V112" s="192"/>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188"/>
      <c r="AR112" s="188"/>
    </row>
    <row r="113" spans="1:44" s="53" customFormat="1" ht="15" x14ac:dyDescent="0.2">
      <c r="A113" s="199"/>
      <c r="B113" s="200"/>
      <c r="C113" s="201"/>
      <c r="D113" s="201"/>
      <c r="E113" s="201"/>
      <c r="F113" s="201"/>
      <c r="G113" s="199"/>
      <c r="H113" s="199"/>
      <c r="I113" s="192"/>
      <c r="J113" s="192"/>
      <c r="K113" s="192"/>
      <c r="L113" s="192"/>
      <c r="M113" s="192"/>
      <c r="N113" s="192"/>
      <c r="O113" s="192"/>
      <c r="P113" s="192"/>
      <c r="Q113" s="192"/>
      <c r="R113" s="192"/>
      <c r="S113" s="199"/>
      <c r="T113" s="192"/>
      <c r="U113" s="199"/>
      <c r="V113" s="192"/>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8"/>
      <c r="AR113" s="188"/>
    </row>
    <row r="114" spans="1:44" s="53" customFormat="1" ht="15" x14ac:dyDescent="0.2">
      <c r="A114" s="199"/>
      <c r="B114" s="200"/>
      <c r="C114" s="201"/>
      <c r="D114" s="201"/>
      <c r="E114" s="201"/>
      <c r="F114" s="201"/>
      <c r="G114" s="199"/>
      <c r="H114" s="199"/>
      <c r="I114" s="192"/>
      <c r="J114" s="192"/>
      <c r="K114" s="192"/>
      <c r="L114" s="192"/>
      <c r="M114" s="192"/>
      <c r="N114" s="192"/>
      <c r="O114" s="192"/>
      <c r="P114" s="192"/>
      <c r="Q114" s="192"/>
      <c r="R114" s="192"/>
      <c r="S114" s="199"/>
      <c r="T114" s="192"/>
      <c r="U114" s="199"/>
      <c r="V114" s="192"/>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188"/>
      <c r="AR114" s="188"/>
    </row>
    <row r="115" spans="1:44" s="53" customFormat="1" ht="15" x14ac:dyDescent="0.2">
      <c r="A115" s="199"/>
      <c r="B115" s="200"/>
      <c r="C115" s="201"/>
      <c r="D115" s="201"/>
      <c r="E115" s="201"/>
      <c r="F115" s="201"/>
      <c r="G115" s="199"/>
      <c r="H115" s="199"/>
      <c r="I115" s="192"/>
      <c r="J115" s="192"/>
      <c r="K115" s="192"/>
      <c r="L115" s="192"/>
      <c r="M115" s="192"/>
      <c r="N115" s="192"/>
      <c r="O115" s="192"/>
      <c r="P115" s="192"/>
      <c r="Q115" s="192"/>
      <c r="R115" s="192"/>
      <c r="S115" s="199"/>
      <c r="T115" s="192"/>
      <c r="U115" s="199"/>
      <c r="V115" s="192"/>
      <c r="W115" s="187">
        <f>COUNTIF(Y11:Y90,Y8)</f>
        <v>0</v>
      </c>
      <c r="X115" s="187"/>
      <c r="Y115" s="187"/>
      <c r="Z115" s="187"/>
      <c r="AA115" s="187"/>
      <c r="AB115" s="187"/>
      <c r="AC115" s="187"/>
      <c r="AD115" s="187"/>
      <c r="AE115" s="187"/>
      <c r="AF115" s="187"/>
      <c r="AG115" s="187"/>
      <c r="AH115" s="187"/>
      <c r="AI115" s="187"/>
      <c r="AJ115" s="187"/>
      <c r="AK115" s="187"/>
      <c r="AL115" s="187"/>
      <c r="AM115" s="187"/>
      <c r="AN115" s="187"/>
      <c r="AO115" s="187"/>
      <c r="AP115" s="187"/>
      <c r="AQ115" s="188"/>
      <c r="AR115" s="188"/>
    </row>
    <row r="116" spans="1:44" s="53" customFormat="1" ht="15" x14ac:dyDescent="0.2">
      <c r="A116" s="199"/>
      <c r="B116" s="200"/>
      <c r="C116" s="201"/>
      <c r="D116" s="201"/>
      <c r="E116" s="201"/>
      <c r="F116" s="201"/>
      <c r="G116" s="199"/>
      <c r="H116" s="199"/>
      <c r="I116" s="192"/>
      <c r="J116" s="192"/>
      <c r="K116" s="192"/>
      <c r="L116" s="192"/>
      <c r="M116" s="192"/>
      <c r="N116" s="192"/>
      <c r="O116" s="192"/>
      <c r="P116" s="192"/>
      <c r="Q116" s="192"/>
      <c r="R116" s="192"/>
      <c r="S116" s="199"/>
      <c r="T116" s="192"/>
      <c r="U116" s="199"/>
      <c r="V116" s="192"/>
      <c r="W116" s="187"/>
      <c r="X116" s="187"/>
      <c r="Y116" s="187"/>
      <c r="Z116" s="187"/>
      <c r="AA116" s="187"/>
      <c r="AB116" s="187"/>
      <c r="AC116" s="187"/>
      <c r="AD116" s="187"/>
      <c r="AE116" s="187"/>
      <c r="AF116" s="187"/>
      <c r="AG116" s="187"/>
      <c r="AH116" s="187"/>
      <c r="AI116" s="187"/>
      <c r="AJ116" s="187"/>
      <c r="AK116" s="187"/>
      <c r="AL116" s="187"/>
      <c r="AM116" s="187"/>
      <c r="AN116" s="187"/>
      <c r="AO116" s="187"/>
      <c r="AP116" s="187"/>
      <c r="AQ116" s="188"/>
      <c r="AR116" s="188"/>
    </row>
    <row r="117" spans="1:44" s="53" customFormat="1" ht="15" x14ac:dyDescent="0.2">
      <c r="A117" s="202"/>
      <c r="B117" s="203"/>
      <c r="C117" s="204"/>
      <c r="D117" s="204"/>
      <c r="E117" s="204"/>
      <c r="F117" s="204"/>
      <c r="G117" s="202"/>
      <c r="H117" s="202"/>
      <c r="S117" s="202"/>
      <c r="U117" s="202"/>
      <c r="W117" s="187"/>
      <c r="X117" s="187"/>
      <c r="Y117" s="187"/>
      <c r="Z117" s="187"/>
      <c r="AA117" s="187"/>
      <c r="AB117" s="187"/>
      <c r="AC117" s="187"/>
      <c r="AD117" s="187"/>
      <c r="AE117" s="187"/>
      <c r="AF117" s="187"/>
      <c r="AG117" s="187"/>
      <c r="AH117" s="187"/>
      <c r="AI117" s="187"/>
      <c r="AJ117" s="187"/>
      <c r="AK117" s="187"/>
      <c r="AL117" s="187"/>
      <c r="AM117" s="187"/>
      <c r="AN117" s="187"/>
      <c r="AO117" s="187"/>
      <c r="AP117" s="187"/>
      <c r="AQ117" s="188"/>
      <c r="AR117" s="188"/>
    </row>
    <row r="118" spans="1:44" s="53" customFormat="1" ht="15" x14ac:dyDescent="0.2">
      <c r="A118" s="202"/>
      <c r="B118" s="203"/>
      <c r="C118" s="204"/>
      <c r="D118" s="204"/>
      <c r="E118" s="204"/>
      <c r="F118" s="204"/>
      <c r="G118" s="202"/>
      <c r="H118" s="202"/>
      <c r="S118" s="202"/>
      <c r="U118" s="202"/>
      <c r="W118" s="187"/>
      <c r="X118" s="187"/>
      <c r="Y118" s="187"/>
      <c r="Z118" s="187"/>
      <c r="AA118" s="187"/>
      <c r="AB118" s="187"/>
      <c r="AC118" s="187"/>
      <c r="AD118" s="187"/>
      <c r="AE118" s="187"/>
      <c r="AF118" s="187"/>
      <c r="AG118" s="187"/>
      <c r="AH118" s="187"/>
      <c r="AI118" s="187"/>
      <c r="AJ118" s="187"/>
      <c r="AK118" s="187"/>
      <c r="AL118" s="187"/>
      <c r="AM118" s="187"/>
      <c r="AN118" s="187"/>
      <c r="AO118" s="187"/>
      <c r="AP118" s="187"/>
      <c r="AQ118" s="188"/>
      <c r="AR118" s="188"/>
    </row>
    <row r="119" spans="1:44" s="53" customFormat="1" ht="15" x14ac:dyDescent="0.2">
      <c r="A119" s="202"/>
      <c r="B119" s="203"/>
      <c r="C119" s="204"/>
      <c r="D119" s="204"/>
      <c r="E119" s="204"/>
      <c r="F119" s="204"/>
      <c r="G119" s="202"/>
      <c r="H119" s="202"/>
      <c r="S119" s="202"/>
      <c r="U119" s="202"/>
      <c r="W119" s="187"/>
      <c r="X119" s="187"/>
      <c r="Y119" s="187"/>
      <c r="Z119" s="187"/>
      <c r="AA119" s="187"/>
      <c r="AB119" s="187"/>
      <c r="AC119" s="187"/>
      <c r="AD119" s="187"/>
      <c r="AE119" s="187"/>
      <c r="AF119" s="187"/>
      <c r="AG119" s="187"/>
      <c r="AH119" s="187"/>
      <c r="AI119" s="187"/>
      <c r="AJ119" s="187"/>
      <c r="AK119" s="187"/>
      <c r="AL119" s="187"/>
      <c r="AM119" s="187"/>
      <c r="AN119" s="187"/>
      <c r="AO119" s="187"/>
      <c r="AP119" s="187"/>
      <c r="AQ119" s="188"/>
      <c r="AR119" s="188"/>
    </row>
    <row r="120" spans="1:44" s="53" customFormat="1" ht="15" x14ac:dyDescent="0.2">
      <c r="A120" s="202"/>
      <c r="B120" s="203"/>
      <c r="C120" s="204"/>
      <c r="D120" s="204"/>
      <c r="E120" s="204"/>
      <c r="F120" s="204"/>
      <c r="G120" s="202"/>
      <c r="H120" s="202"/>
      <c r="S120" s="202"/>
      <c r="U120" s="202"/>
      <c r="W120" s="187"/>
      <c r="X120" s="187"/>
      <c r="Y120" s="187"/>
      <c r="Z120" s="187"/>
      <c r="AA120" s="187"/>
      <c r="AB120" s="187"/>
      <c r="AC120" s="187"/>
      <c r="AD120" s="187"/>
      <c r="AE120" s="187"/>
      <c r="AF120" s="187"/>
      <c r="AG120" s="187"/>
      <c r="AH120" s="187"/>
      <c r="AI120" s="187"/>
      <c r="AJ120" s="187"/>
      <c r="AK120" s="187"/>
      <c r="AL120" s="187"/>
      <c r="AM120" s="187"/>
      <c r="AN120" s="187"/>
      <c r="AO120" s="187"/>
      <c r="AP120" s="187"/>
      <c r="AQ120" s="188"/>
      <c r="AR120" s="188"/>
    </row>
    <row r="121" spans="1:44" s="53" customFormat="1" ht="15" x14ac:dyDescent="0.2">
      <c r="A121" s="202"/>
      <c r="B121" s="203"/>
      <c r="C121" s="204"/>
      <c r="D121" s="204"/>
      <c r="E121" s="204"/>
      <c r="F121" s="204"/>
      <c r="G121" s="202"/>
      <c r="H121" s="202"/>
      <c r="S121" s="202"/>
      <c r="U121" s="202"/>
      <c r="W121" s="187"/>
      <c r="X121" s="187"/>
      <c r="Y121" s="187"/>
      <c r="Z121" s="187"/>
      <c r="AA121" s="187"/>
      <c r="AB121" s="187"/>
      <c r="AC121" s="187"/>
      <c r="AD121" s="187"/>
      <c r="AE121" s="187"/>
      <c r="AF121" s="187"/>
      <c r="AG121" s="187"/>
      <c r="AH121" s="187"/>
      <c r="AI121" s="187"/>
      <c r="AJ121" s="187"/>
      <c r="AK121" s="187"/>
      <c r="AL121" s="187"/>
      <c r="AM121" s="187"/>
      <c r="AN121" s="187"/>
      <c r="AO121" s="187"/>
      <c r="AP121" s="187"/>
      <c r="AQ121" s="188"/>
      <c r="AR121" s="188"/>
    </row>
    <row r="122" spans="1:44" s="53" customFormat="1" ht="15" x14ac:dyDescent="0.2">
      <c r="A122" s="202"/>
      <c r="B122" s="203"/>
      <c r="C122" s="204"/>
      <c r="D122" s="204"/>
      <c r="E122" s="204"/>
      <c r="F122" s="204"/>
      <c r="G122" s="202"/>
      <c r="H122" s="202"/>
      <c r="S122" s="202"/>
      <c r="U122" s="202"/>
      <c r="W122" s="187"/>
      <c r="X122" s="187"/>
      <c r="Y122" s="187"/>
      <c r="Z122" s="187"/>
      <c r="AA122" s="187"/>
      <c r="AB122" s="187"/>
      <c r="AC122" s="187"/>
      <c r="AD122" s="187"/>
      <c r="AE122" s="187"/>
      <c r="AF122" s="187"/>
      <c r="AG122" s="187"/>
      <c r="AH122" s="187"/>
      <c r="AI122" s="187"/>
      <c r="AJ122" s="187"/>
      <c r="AK122" s="187"/>
      <c r="AL122" s="187"/>
      <c r="AM122" s="187"/>
      <c r="AN122" s="187"/>
      <c r="AO122" s="187"/>
      <c r="AP122" s="187"/>
      <c r="AQ122" s="188"/>
      <c r="AR122" s="188"/>
    </row>
    <row r="123" spans="1:44" s="53" customFormat="1" ht="15" x14ac:dyDescent="0.2">
      <c r="A123" s="202"/>
      <c r="B123" s="203"/>
      <c r="C123" s="204"/>
      <c r="D123" s="204"/>
      <c r="E123" s="204"/>
      <c r="F123" s="204"/>
      <c r="G123" s="202"/>
      <c r="H123" s="202"/>
      <c r="S123" s="202"/>
      <c r="U123" s="202"/>
      <c r="W123" s="187"/>
      <c r="X123" s="187"/>
      <c r="Y123" s="187"/>
      <c r="Z123" s="187"/>
      <c r="AA123" s="187"/>
      <c r="AB123" s="187"/>
      <c r="AC123" s="187"/>
      <c r="AD123" s="187"/>
      <c r="AE123" s="187"/>
      <c r="AF123" s="187"/>
      <c r="AG123" s="187"/>
      <c r="AH123" s="187"/>
      <c r="AI123" s="187"/>
      <c r="AJ123" s="187"/>
      <c r="AK123" s="187"/>
      <c r="AL123" s="187"/>
      <c r="AM123" s="187"/>
      <c r="AN123" s="187"/>
      <c r="AO123" s="187"/>
      <c r="AP123" s="187"/>
      <c r="AQ123" s="188"/>
      <c r="AR123" s="188"/>
    </row>
    <row r="124" spans="1:44" s="53" customFormat="1" ht="15" x14ac:dyDescent="0.2">
      <c r="A124" s="202"/>
      <c r="B124" s="203"/>
      <c r="C124" s="204"/>
      <c r="D124" s="204"/>
      <c r="E124" s="204"/>
      <c r="F124" s="204"/>
      <c r="G124" s="202"/>
      <c r="H124" s="202"/>
      <c r="S124" s="202"/>
      <c r="U124" s="202"/>
      <c r="W124" s="187"/>
      <c r="X124" s="187"/>
      <c r="Y124" s="187"/>
      <c r="Z124" s="187"/>
      <c r="AA124" s="187"/>
      <c r="AB124" s="187"/>
      <c r="AC124" s="187"/>
      <c r="AD124" s="187"/>
      <c r="AE124" s="187"/>
      <c r="AF124" s="187"/>
      <c r="AG124" s="187"/>
      <c r="AH124" s="187"/>
      <c r="AI124" s="187"/>
      <c r="AJ124" s="187"/>
      <c r="AK124" s="187"/>
      <c r="AL124" s="187"/>
      <c r="AM124" s="187"/>
      <c r="AN124" s="187"/>
      <c r="AO124" s="187"/>
      <c r="AP124" s="187"/>
      <c r="AQ124" s="188"/>
      <c r="AR124" s="188"/>
    </row>
    <row r="125" spans="1:44" s="53" customFormat="1" ht="15" x14ac:dyDescent="0.2">
      <c r="A125" s="202"/>
      <c r="B125" s="203"/>
      <c r="C125" s="204"/>
      <c r="D125" s="204"/>
      <c r="E125" s="204"/>
      <c r="F125" s="204"/>
      <c r="G125" s="202"/>
      <c r="H125" s="202"/>
      <c r="S125" s="202"/>
      <c r="U125" s="202"/>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8"/>
      <c r="AR125" s="188"/>
    </row>
    <row r="126" spans="1:44" s="53" customFormat="1" ht="15" x14ac:dyDescent="0.2">
      <c r="A126" s="202"/>
      <c r="B126" s="203"/>
      <c r="C126" s="204"/>
      <c r="D126" s="204"/>
      <c r="E126" s="204"/>
      <c r="F126" s="204"/>
      <c r="G126" s="202"/>
      <c r="H126" s="202"/>
      <c r="S126" s="202"/>
      <c r="U126" s="202"/>
      <c r="W126" s="187"/>
      <c r="X126" s="187"/>
      <c r="Y126" s="187"/>
      <c r="Z126" s="187"/>
      <c r="AA126" s="187"/>
      <c r="AB126" s="187"/>
      <c r="AC126" s="187"/>
      <c r="AD126" s="187"/>
      <c r="AE126" s="187"/>
      <c r="AF126" s="187"/>
      <c r="AG126" s="187"/>
      <c r="AH126" s="187"/>
      <c r="AI126" s="187"/>
      <c r="AJ126" s="187"/>
      <c r="AK126" s="187"/>
      <c r="AL126" s="187"/>
      <c r="AM126" s="187"/>
      <c r="AN126" s="187"/>
      <c r="AO126" s="187"/>
      <c r="AP126" s="187"/>
      <c r="AQ126" s="188"/>
      <c r="AR126" s="188"/>
    </row>
    <row r="127" spans="1:44" s="53" customFormat="1" ht="15" x14ac:dyDescent="0.2">
      <c r="A127" s="202"/>
      <c r="B127" s="203"/>
      <c r="C127" s="204"/>
      <c r="D127" s="204"/>
      <c r="E127" s="204"/>
      <c r="F127" s="204"/>
      <c r="G127" s="202"/>
      <c r="H127" s="202"/>
      <c r="S127" s="202"/>
      <c r="U127" s="202"/>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188"/>
      <c r="AR127" s="188"/>
    </row>
    <row r="128" spans="1:44" s="53" customFormat="1" ht="15" x14ac:dyDescent="0.2">
      <c r="A128" s="202"/>
      <c r="B128" s="203"/>
      <c r="C128" s="204"/>
      <c r="D128" s="204"/>
      <c r="E128" s="204"/>
      <c r="F128" s="204"/>
      <c r="G128" s="202"/>
      <c r="H128" s="202"/>
      <c r="S128" s="202"/>
      <c r="U128" s="202"/>
      <c r="W128" s="187"/>
      <c r="X128" s="187"/>
      <c r="Y128" s="187"/>
      <c r="Z128" s="187"/>
      <c r="AA128" s="187"/>
      <c r="AB128" s="187"/>
      <c r="AC128" s="187"/>
      <c r="AD128" s="187"/>
      <c r="AE128" s="187"/>
      <c r="AF128" s="187"/>
      <c r="AG128" s="187"/>
      <c r="AH128" s="187"/>
      <c r="AI128" s="187"/>
      <c r="AJ128" s="187"/>
      <c r="AK128" s="187"/>
      <c r="AL128" s="187"/>
      <c r="AM128" s="187"/>
      <c r="AN128" s="187"/>
      <c r="AO128" s="187"/>
      <c r="AP128" s="187"/>
      <c r="AQ128" s="188"/>
      <c r="AR128" s="188"/>
    </row>
    <row r="129" spans="1:44" s="53" customFormat="1" ht="15" x14ac:dyDescent="0.2">
      <c r="A129" s="202"/>
      <c r="B129" s="203"/>
      <c r="C129" s="204"/>
      <c r="D129" s="204"/>
      <c r="E129" s="204"/>
      <c r="F129" s="204"/>
      <c r="G129" s="202"/>
      <c r="H129" s="202"/>
      <c r="S129" s="202"/>
      <c r="U129" s="202"/>
      <c r="W129" s="187"/>
      <c r="X129" s="187"/>
      <c r="Y129" s="187"/>
      <c r="Z129" s="187"/>
      <c r="AA129" s="187"/>
      <c r="AB129" s="187"/>
      <c r="AC129" s="187"/>
      <c r="AD129" s="187"/>
      <c r="AE129" s="187"/>
      <c r="AF129" s="187"/>
      <c r="AG129" s="187"/>
      <c r="AH129" s="187"/>
      <c r="AI129" s="187"/>
      <c r="AJ129" s="187"/>
      <c r="AK129" s="187"/>
      <c r="AL129" s="187"/>
      <c r="AM129" s="187"/>
      <c r="AN129" s="187"/>
      <c r="AO129" s="187"/>
      <c r="AP129" s="187"/>
      <c r="AQ129" s="188"/>
      <c r="AR129" s="188"/>
    </row>
    <row r="130" spans="1:44" s="53" customFormat="1" ht="15" x14ac:dyDescent="0.2">
      <c r="A130" s="202"/>
      <c r="B130" s="203"/>
      <c r="C130" s="204"/>
      <c r="D130" s="204"/>
      <c r="E130" s="204"/>
      <c r="F130" s="204"/>
      <c r="G130" s="202"/>
      <c r="H130" s="202"/>
      <c r="S130" s="202"/>
      <c r="U130" s="202"/>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188"/>
      <c r="AR130" s="188"/>
    </row>
    <row r="131" spans="1:44" s="53" customFormat="1" ht="15" x14ac:dyDescent="0.2">
      <c r="A131" s="202"/>
      <c r="B131" s="203"/>
      <c r="C131" s="204"/>
      <c r="D131" s="204"/>
      <c r="E131" s="204"/>
      <c r="F131" s="204"/>
      <c r="G131" s="202"/>
      <c r="H131" s="202"/>
      <c r="S131" s="202"/>
      <c r="U131" s="202"/>
      <c r="W131" s="187"/>
      <c r="X131" s="187"/>
      <c r="Y131" s="187"/>
      <c r="Z131" s="187"/>
      <c r="AA131" s="187"/>
      <c r="AB131" s="187"/>
      <c r="AC131" s="187"/>
      <c r="AD131" s="187"/>
      <c r="AE131" s="187"/>
      <c r="AF131" s="187"/>
      <c r="AG131" s="187"/>
      <c r="AH131" s="187"/>
      <c r="AI131" s="187"/>
      <c r="AJ131" s="187"/>
      <c r="AK131" s="187"/>
      <c r="AL131" s="187"/>
      <c r="AM131" s="187"/>
      <c r="AN131" s="187"/>
      <c r="AO131" s="187"/>
      <c r="AP131" s="187"/>
      <c r="AQ131" s="188"/>
      <c r="AR131" s="188"/>
    </row>
    <row r="132" spans="1:44" s="53" customFormat="1" ht="15" x14ac:dyDescent="0.2">
      <c r="A132" s="202"/>
      <c r="B132" s="203"/>
      <c r="C132" s="204"/>
      <c r="D132" s="204"/>
      <c r="E132" s="204"/>
      <c r="F132" s="204"/>
      <c r="G132" s="202"/>
      <c r="H132" s="202"/>
      <c r="S132" s="202"/>
      <c r="U132" s="202"/>
      <c r="W132" s="187"/>
      <c r="X132" s="187"/>
      <c r="Y132" s="187"/>
      <c r="Z132" s="187"/>
      <c r="AA132" s="187"/>
      <c r="AB132" s="187"/>
      <c r="AC132" s="187"/>
      <c r="AD132" s="187"/>
      <c r="AE132" s="187"/>
      <c r="AF132" s="187"/>
      <c r="AG132" s="187"/>
      <c r="AH132" s="187"/>
      <c r="AI132" s="187"/>
      <c r="AJ132" s="187"/>
      <c r="AK132" s="187"/>
      <c r="AL132" s="187"/>
      <c r="AM132" s="187"/>
      <c r="AN132" s="187"/>
      <c r="AO132" s="187"/>
      <c r="AP132" s="187"/>
      <c r="AQ132" s="188"/>
      <c r="AR132" s="188"/>
    </row>
    <row r="133" spans="1:44" s="53" customFormat="1" ht="15" x14ac:dyDescent="0.2">
      <c r="A133" s="202"/>
      <c r="B133" s="203"/>
      <c r="C133" s="204"/>
      <c r="D133" s="204"/>
      <c r="E133" s="204"/>
      <c r="F133" s="204"/>
      <c r="G133" s="202"/>
      <c r="H133" s="202"/>
      <c r="S133" s="202"/>
      <c r="U133" s="202"/>
      <c r="W133" s="187"/>
      <c r="X133" s="187"/>
      <c r="Y133" s="187"/>
      <c r="Z133" s="187"/>
      <c r="AA133" s="187"/>
      <c r="AB133" s="187"/>
      <c r="AC133" s="187"/>
      <c r="AD133" s="187"/>
      <c r="AE133" s="187"/>
      <c r="AF133" s="187"/>
      <c r="AG133" s="187"/>
      <c r="AH133" s="187"/>
      <c r="AI133" s="187"/>
      <c r="AJ133" s="187"/>
      <c r="AK133" s="187"/>
      <c r="AL133" s="187"/>
      <c r="AM133" s="187"/>
      <c r="AN133" s="187"/>
      <c r="AO133" s="187"/>
      <c r="AP133" s="187"/>
      <c r="AQ133" s="188"/>
      <c r="AR133" s="188"/>
    </row>
    <row r="134" spans="1:44" s="53" customFormat="1" ht="15" x14ac:dyDescent="0.2">
      <c r="A134" s="202"/>
      <c r="B134" s="203"/>
      <c r="C134" s="204"/>
      <c r="D134" s="204"/>
      <c r="E134" s="204"/>
      <c r="F134" s="204"/>
      <c r="G134" s="202"/>
      <c r="H134" s="202"/>
      <c r="S134" s="202"/>
      <c r="U134" s="202"/>
      <c r="W134" s="187"/>
      <c r="X134" s="187"/>
      <c r="Y134" s="187"/>
      <c r="Z134" s="187"/>
      <c r="AA134" s="187"/>
      <c r="AB134" s="187"/>
      <c r="AC134" s="187"/>
      <c r="AD134" s="187"/>
      <c r="AE134" s="187"/>
      <c r="AF134" s="187"/>
      <c r="AG134" s="187"/>
      <c r="AH134" s="187"/>
      <c r="AI134" s="187"/>
      <c r="AJ134" s="187"/>
      <c r="AK134" s="187"/>
      <c r="AL134" s="187"/>
      <c r="AM134" s="187"/>
      <c r="AN134" s="187"/>
      <c r="AO134" s="187"/>
      <c r="AP134" s="187"/>
      <c r="AQ134" s="188"/>
      <c r="AR134" s="188"/>
    </row>
    <row r="135" spans="1:44" s="53" customFormat="1" ht="15" x14ac:dyDescent="0.2">
      <c r="A135" s="202"/>
      <c r="B135" s="203"/>
      <c r="C135" s="204"/>
      <c r="D135" s="204"/>
      <c r="E135" s="204"/>
      <c r="F135" s="204"/>
      <c r="G135" s="202"/>
      <c r="H135" s="202"/>
      <c r="S135" s="202"/>
      <c r="U135" s="202"/>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8"/>
      <c r="AR135" s="188"/>
    </row>
    <row r="136" spans="1:44" s="53" customFormat="1" ht="15" x14ac:dyDescent="0.2">
      <c r="A136" s="202"/>
      <c r="B136" s="203"/>
      <c r="C136" s="204"/>
      <c r="D136" s="204"/>
      <c r="E136" s="204"/>
      <c r="F136" s="204"/>
      <c r="G136" s="202"/>
      <c r="H136" s="202"/>
      <c r="S136" s="202"/>
      <c r="U136" s="202"/>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8"/>
      <c r="AR136" s="188"/>
    </row>
    <row r="137" spans="1:44" s="53" customFormat="1" ht="15" x14ac:dyDescent="0.2">
      <c r="A137" s="202"/>
      <c r="B137" s="203"/>
      <c r="C137" s="204"/>
      <c r="D137" s="204"/>
      <c r="E137" s="204"/>
      <c r="F137" s="204"/>
      <c r="G137" s="202"/>
      <c r="H137" s="202"/>
      <c r="S137" s="202"/>
      <c r="U137" s="202"/>
      <c r="W137" s="187"/>
      <c r="X137" s="187"/>
      <c r="Y137" s="187"/>
      <c r="Z137" s="187"/>
      <c r="AA137" s="187"/>
      <c r="AB137" s="187"/>
      <c r="AC137" s="187"/>
      <c r="AD137" s="187"/>
      <c r="AE137" s="187"/>
      <c r="AF137" s="187"/>
      <c r="AG137" s="187"/>
      <c r="AH137" s="187"/>
      <c r="AI137" s="187"/>
      <c r="AJ137" s="187"/>
      <c r="AK137" s="187"/>
      <c r="AL137" s="187"/>
      <c r="AM137" s="187"/>
      <c r="AN137" s="187"/>
      <c r="AO137" s="187"/>
      <c r="AP137" s="187"/>
      <c r="AQ137" s="188"/>
      <c r="AR137" s="188"/>
    </row>
    <row r="138" spans="1:44" s="53" customFormat="1" ht="15" x14ac:dyDescent="0.2">
      <c r="A138" s="202"/>
      <c r="B138" s="203"/>
      <c r="C138" s="204"/>
      <c r="D138" s="204"/>
      <c r="E138" s="204"/>
      <c r="F138" s="204"/>
      <c r="G138" s="202"/>
      <c r="H138" s="202"/>
      <c r="S138" s="202"/>
      <c r="U138" s="202"/>
      <c r="W138" s="187"/>
      <c r="X138" s="187"/>
      <c r="Y138" s="187"/>
      <c r="Z138" s="187"/>
      <c r="AA138" s="187"/>
      <c r="AB138" s="187"/>
      <c r="AC138" s="187"/>
      <c r="AD138" s="187"/>
      <c r="AE138" s="187"/>
      <c r="AF138" s="187"/>
      <c r="AG138" s="187"/>
      <c r="AH138" s="187"/>
      <c r="AI138" s="187"/>
      <c r="AJ138" s="187"/>
      <c r="AK138" s="187"/>
      <c r="AL138" s="187"/>
      <c r="AM138" s="187"/>
      <c r="AN138" s="187"/>
      <c r="AO138" s="187"/>
      <c r="AP138" s="187"/>
      <c r="AQ138" s="188"/>
      <c r="AR138" s="188"/>
    </row>
    <row r="139" spans="1:44" s="53" customFormat="1" ht="15" x14ac:dyDescent="0.2">
      <c r="A139" s="202"/>
      <c r="B139" s="203"/>
      <c r="C139" s="204"/>
      <c r="D139" s="204"/>
      <c r="E139" s="204"/>
      <c r="F139" s="204"/>
      <c r="G139" s="202"/>
      <c r="H139" s="202"/>
      <c r="S139" s="202"/>
      <c r="U139" s="202"/>
      <c r="W139" s="187"/>
      <c r="X139" s="187"/>
      <c r="Y139" s="187"/>
      <c r="Z139" s="187"/>
      <c r="AA139" s="187"/>
      <c r="AB139" s="187"/>
      <c r="AC139" s="187"/>
      <c r="AD139" s="187"/>
      <c r="AE139" s="187"/>
      <c r="AF139" s="187"/>
      <c r="AG139" s="187"/>
      <c r="AH139" s="187"/>
      <c r="AI139" s="187"/>
      <c r="AJ139" s="187"/>
      <c r="AK139" s="187"/>
      <c r="AL139" s="187"/>
      <c r="AM139" s="187"/>
      <c r="AN139" s="187"/>
      <c r="AO139" s="187"/>
      <c r="AP139" s="187"/>
      <c r="AQ139" s="188"/>
      <c r="AR139" s="188"/>
    </row>
    <row r="140" spans="1:44" s="53" customFormat="1" ht="15" x14ac:dyDescent="0.2">
      <c r="A140" s="202"/>
      <c r="B140" s="203"/>
      <c r="C140" s="204"/>
      <c r="D140" s="204"/>
      <c r="E140" s="204"/>
      <c r="F140" s="204"/>
      <c r="G140" s="202"/>
      <c r="H140" s="202"/>
      <c r="S140" s="202"/>
      <c r="U140" s="202"/>
      <c r="W140" s="187"/>
      <c r="X140" s="187"/>
      <c r="Y140" s="187"/>
      <c r="Z140" s="187"/>
      <c r="AA140" s="187"/>
      <c r="AB140" s="187"/>
      <c r="AC140" s="187"/>
      <c r="AD140" s="187"/>
      <c r="AE140" s="187"/>
      <c r="AF140" s="187"/>
      <c r="AG140" s="187"/>
      <c r="AH140" s="187"/>
      <c r="AI140" s="187"/>
      <c r="AJ140" s="187"/>
      <c r="AK140" s="187"/>
      <c r="AL140" s="187"/>
      <c r="AM140" s="187"/>
      <c r="AN140" s="187"/>
      <c r="AO140" s="187"/>
      <c r="AP140" s="187"/>
      <c r="AQ140" s="188"/>
      <c r="AR140" s="188"/>
    </row>
    <row r="141" spans="1:44" s="53" customFormat="1" ht="15" x14ac:dyDescent="0.2">
      <c r="A141" s="202"/>
      <c r="B141" s="203"/>
      <c r="C141" s="204"/>
      <c r="D141" s="204"/>
      <c r="E141" s="204"/>
      <c r="F141" s="204"/>
      <c r="G141" s="202"/>
      <c r="H141" s="202"/>
      <c r="S141" s="202"/>
      <c r="U141" s="202"/>
      <c r="W141" s="187"/>
      <c r="X141" s="187"/>
      <c r="Y141" s="187"/>
      <c r="Z141" s="187"/>
      <c r="AA141" s="187"/>
      <c r="AB141" s="187"/>
      <c r="AC141" s="187"/>
      <c r="AD141" s="187"/>
      <c r="AE141" s="187"/>
      <c r="AF141" s="187"/>
      <c r="AG141" s="187"/>
      <c r="AH141" s="187"/>
      <c r="AI141" s="187"/>
      <c r="AJ141" s="187"/>
      <c r="AK141" s="187"/>
      <c r="AL141" s="187"/>
      <c r="AM141" s="187"/>
      <c r="AN141" s="187"/>
      <c r="AO141" s="187"/>
      <c r="AP141" s="187"/>
      <c r="AQ141" s="188"/>
      <c r="AR141" s="188"/>
    </row>
    <row r="142" spans="1:44" s="53" customFormat="1" ht="15" x14ac:dyDescent="0.2">
      <c r="A142" s="202"/>
      <c r="B142" s="203"/>
      <c r="C142" s="204"/>
      <c r="D142" s="204"/>
      <c r="E142" s="204"/>
      <c r="F142" s="204"/>
      <c r="G142" s="202"/>
      <c r="H142" s="202"/>
      <c r="S142" s="202"/>
      <c r="U142" s="202"/>
      <c r="W142" s="187"/>
      <c r="X142" s="187"/>
      <c r="Y142" s="187"/>
      <c r="Z142" s="187"/>
      <c r="AA142" s="187"/>
      <c r="AB142" s="187"/>
      <c r="AC142" s="187"/>
      <c r="AD142" s="187"/>
      <c r="AE142" s="187"/>
      <c r="AF142" s="187"/>
      <c r="AG142" s="187"/>
      <c r="AH142" s="187"/>
      <c r="AI142" s="187"/>
      <c r="AJ142" s="187"/>
      <c r="AK142" s="187"/>
      <c r="AL142" s="187"/>
      <c r="AM142" s="187"/>
      <c r="AN142" s="187"/>
      <c r="AO142" s="187"/>
      <c r="AP142" s="187"/>
      <c r="AQ142" s="188"/>
      <c r="AR142" s="188"/>
    </row>
    <row r="143" spans="1:44" s="53" customFormat="1" ht="15" x14ac:dyDescent="0.2">
      <c r="A143" s="202"/>
      <c r="B143" s="203"/>
      <c r="C143" s="204"/>
      <c r="D143" s="204"/>
      <c r="E143" s="204"/>
      <c r="F143" s="204"/>
      <c r="G143" s="202"/>
      <c r="H143" s="202"/>
      <c r="S143" s="202"/>
      <c r="U143" s="202"/>
      <c r="W143" s="187"/>
      <c r="X143" s="187"/>
      <c r="Y143" s="187"/>
      <c r="Z143" s="187"/>
      <c r="AA143" s="187"/>
      <c r="AB143" s="187"/>
      <c r="AC143" s="187"/>
      <c r="AD143" s="187"/>
      <c r="AE143" s="187"/>
      <c r="AF143" s="187"/>
      <c r="AG143" s="187"/>
      <c r="AH143" s="187"/>
      <c r="AI143" s="187"/>
      <c r="AJ143" s="187"/>
      <c r="AK143" s="187"/>
      <c r="AL143" s="187"/>
      <c r="AM143" s="187"/>
      <c r="AN143" s="187"/>
      <c r="AO143" s="187"/>
      <c r="AP143" s="187"/>
      <c r="AQ143" s="188"/>
      <c r="AR143" s="188"/>
    </row>
    <row r="144" spans="1:44" s="53" customFormat="1" ht="15" x14ac:dyDescent="0.2">
      <c r="A144" s="202"/>
      <c r="B144" s="203"/>
      <c r="C144" s="204"/>
      <c r="D144" s="204"/>
      <c r="E144" s="204"/>
      <c r="F144" s="204"/>
      <c r="G144" s="202"/>
      <c r="H144" s="202"/>
      <c r="S144" s="202"/>
      <c r="U144" s="202"/>
      <c r="W144" s="187"/>
      <c r="X144" s="187"/>
      <c r="Y144" s="187"/>
      <c r="Z144" s="187"/>
      <c r="AA144" s="187"/>
      <c r="AB144" s="187"/>
      <c r="AC144" s="187"/>
      <c r="AD144" s="187"/>
      <c r="AE144" s="187"/>
      <c r="AF144" s="187"/>
      <c r="AG144" s="187"/>
      <c r="AH144" s="187"/>
      <c r="AI144" s="187"/>
      <c r="AJ144" s="187"/>
      <c r="AK144" s="187"/>
      <c r="AL144" s="187"/>
      <c r="AM144" s="187"/>
      <c r="AN144" s="187"/>
      <c r="AO144" s="187"/>
      <c r="AP144" s="187"/>
      <c r="AQ144" s="188"/>
      <c r="AR144" s="188"/>
    </row>
    <row r="145" spans="1:44" s="53" customFormat="1" ht="15" x14ac:dyDescent="0.2">
      <c r="A145" s="202"/>
      <c r="B145" s="203"/>
      <c r="C145" s="204"/>
      <c r="D145" s="204"/>
      <c r="E145" s="204"/>
      <c r="F145" s="204"/>
      <c r="G145" s="202"/>
      <c r="H145" s="202"/>
      <c r="S145" s="202"/>
      <c r="U145" s="202"/>
      <c r="W145" s="187"/>
      <c r="X145" s="187"/>
      <c r="Y145" s="187"/>
      <c r="Z145" s="187"/>
      <c r="AA145" s="187"/>
      <c r="AB145" s="187"/>
      <c r="AC145" s="187"/>
      <c r="AD145" s="187"/>
      <c r="AE145" s="187"/>
      <c r="AF145" s="187"/>
      <c r="AG145" s="187"/>
      <c r="AH145" s="187"/>
      <c r="AI145" s="187"/>
      <c r="AJ145" s="187"/>
      <c r="AK145" s="187"/>
      <c r="AL145" s="187"/>
      <c r="AM145" s="187"/>
      <c r="AN145" s="187"/>
      <c r="AO145" s="187"/>
      <c r="AP145" s="187"/>
      <c r="AQ145" s="188"/>
      <c r="AR145" s="188"/>
    </row>
    <row r="146" spans="1:44" s="53" customFormat="1" ht="15" x14ac:dyDescent="0.2">
      <c r="A146" s="202"/>
      <c r="B146" s="203"/>
      <c r="C146" s="204"/>
      <c r="D146" s="204"/>
      <c r="E146" s="204"/>
      <c r="F146" s="204"/>
      <c r="G146" s="202"/>
      <c r="H146" s="202"/>
      <c r="S146" s="202"/>
      <c r="U146" s="202"/>
      <c r="W146" s="187"/>
      <c r="X146" s="187"/>
      <c r="Y146" s="187"/>
      <c r="Z146" s="187"/>
      <c r="AA146" s="187"/>
      <c r="AB146" s="187"/>
      <c r="AC146" s="187"/>
      <c r="AD146" s="187"/>
      <c r="AE146" s="187"/>
      <c r="AF146" s="187"/>
      <c r="AG146" s="187"/>
      <c r="AH146" s="187"/>
      <c r="AI146" s="187"/>
      <c r="AJ146" s="187"/>
      <c r="AK146" s="187"/>
      <c r="AL146" s="187"/>
      <c r="AM146" s="187"/>
      <c r="AN146" s="187"/>
      <c r="AO146" s="187"/>
      <c r="AP146" s="187"/>
      <c r="AQ146" s="188"/>
      <c r="AR146" s="188"/>
    </row>
    <row r="147" spans="1:44" s="53" customFormat="1" ht="15" x14ac:dyDescent="0.2">
      <c r="A147" s="202"/>
      <c r="B147" s="203"/>
      <c r="C147" s="204"/>
      <c r="D147" s="204"/>
      <c r="E147" s="204"/>
      <c r="F147" s="204"/>
      <c r="G147" s="202"/>
      <c r="H147" s="202"/>
      <c r="S147" s="202"/>
      <c r="U147" s="202"/>
      <c r="W147" s="187"/>
      <c r="X147" s="187"/>
      <c r="Y147" s="187"/>
      <c r="Z147" s="187"/>
      <c r="AA147" s="187"/>
      <c r="AB147" s="187"/>
      <c r="AC147" s="187"/>
      <c r="AD147" s="187"/>
      <c r="AE147" s="187"/>
      <c r="AF147" s="187"/>
      <c r="AG147" s="187"/>
      <c r="AH147" s="187"/>
      <c r="AI147" s="187"/>
      <c r="AJ147" s="187"/>
      <c r="AK147" s="187"/>
      <c r="AL147" s="187"/>
      <c r="AM147" s="187"/>
      <c r="AN147" s="187"/>
      <c r="AO147" s="187"/>
      <c r="AP147" s="187"/>
      <c r="AQ147" s="188"/>
      <c r="AR147" s="188"/>
    </row>
    <row r="148" spans="1:44" s="53" customFormat="1" ht="15" x14ac:dyDescent="0.2">
      <c r="A148" s="202"/>
      <c r="B148" s="203"/>
      <c r="C148" s="204"/>
      <c r="D148" s="204"/>
      <c r="E148" s="204"/>
      <c r="F148" s="204"/>
      <c r="G148" s="202"/>
      <c r="H148" s="202"/>
      <c r="S148" s="202"/>
      <c r="U148" s="202"/>
      <c r="W148" s="187"/>
      <c r="X148" s="187"/>
      <c r="Y148" s="187"/>
      <c r="Z148" s="187"/>
      <c r="AA148" s="187"/>
      <c r="AB148" s="187"/>
      <c r="AC148" s="187"/>
      <c r="AD148" s="187"/>
      <c r="AE148" s="187"/>
      <c r="AF148" s="187"/>
      <c r="AG148" s="187"/>
      <c r="AH148" s="187"/>
      <c r="AI148" s="187"/>
      <c r="AJ148" s="187"/>
      <c r="AK148" s="187"/>
      <c r="AL148" s="187"/>
      <c r="AM148" s="187"/>
      <c r="AN148" s="187"/>
      <c r="AO148" s="187"/>
      <c r="AP148" s="187"/>
      <c r="AQ148" s="188"/>
      <c r="AR148" s="188"/>
    </row>
    <row r="149" spans="1:44" s="53" customFormat="1" ht="15" x14ac:dyDescent="0.2">
      <c r="A149" s="202"/>
      <c r="B149" s="203"/>
      <c r="C149" s="204"/>
      <c r="D149" s="204"/>
      <c r="E149" s="204"/>
      <c r="F149" s="204"/>
      <c r="G149" s="202"/>
      <c r="H149" s="202"/>
      <c r="S149" s="202"/>
      <c r="U149" s="202"/>
      <c r="W149" s="187"/>
      <c r="X149" s="187"/>
      <c r="Y149" s="187"/>
      <c r="Z149" s="187"/>
      <c r="AA149" s="187"/>
      <c r="AB149" s="187"/>
      <c r="AC149" s="187"/>
      <c r="AD149" s="187"/>
      <c r="AE149" s="187"/>
      <c r="AF149" s="187"/>
      <c r="AG149" s="187"/>
      <c r="AH149" s="187"/>
      <c r="AI149" s="187"/>
      <c r="AJ149" s="187"/>
      <c r="AK149" s="187"/>
      <c r="AL149" s="187"/>
      <c r="AM149" s="187"/>
      <c r="AN149" s="187"/>
      <c r="AO149" s="187"/>
      <c r="AP149" s="187"/>
      <c r="AQ149" s="188"/>
      <c r="AR149" s="188"/>
    </row>
    <row r="150" spans="1:44" s="53" customFormat="1" ht="15" x14ac:dyDescent="0.2">
      <c r="A150" s="202"/>
      <c r="B150" s="203"/>
      <c r="C150" s="204"/>
      <c r="D150" s="204"/>
      <c r="E150" s="204"/>
      <c r="F150" s="204"/>
      <c r="G150" s="202"/>
      <c r="H150" s="202"/>
      <c r="S150" s="202"/>
      <c r="U150" s="202"/>
      <c r="W150" s="187"/>
      <c r="X150" s="187"/>
      <c r="Y150" s="187"/>
      <c r="Z150" s="187"/>
      <c r="AA150" s="187"/>
      <c r="AB150" s="187"/>
      <c r="AC150" s="187"/>
      <c r="AD150" s="187"/>
      <c r="AE150" s="187"/>
      <c r="AF150" s="187"/>
      <c r="AG150" s="187"/>
      <c r="AH150" s="187"/>
      <c r="AI150" s="187"/>
      <c r="AJ150" s="187"/>
      <c r="AK150" s="187"/>
      <c r="AL150" s="187"/>
      <c r="AM150" s="187"/>
      <c r="AN150" s="187"/>
      <c r="AO150" s="187"/>
      <c r="AP150" s="187"/>
      <c r="AQ150" s="188"/>
      <c r="AR150" s="188"/>
    </row>
    <row r="151" spans="1:44" s="53" customFormat="1" ht="15" x14ac:dyDescent="0.2">
      <c r="A151" s="202"/>
      <c r="B151" s="203"/>
      <c r="C151" s="204"/>
      <c r="D151" s="204"/>
      <c r="E151" s="204"/>
      <c r="F151" s="204"/>
      <c r="G151" s="202"/>
      <c r="H151" s="202"/>
      <c r="S151" s="202"/>
      <c r="U151" s="202"/>
      <c r="W151" s="187"/>
      <c r="X151" s="187"/>
      <c r="Y151" s="187"/>
      <c r="Z151" s="187"/>
      <c r="AA151" s="187"/>
      <c r="AB151" s="187"/>
      <c r="AC151" s="187"/>
      <c r="AD151" s="187"/>
      <c r="AE151" s="187"/>
      <c r="AF151" s="187"/>
      <c r="AG151" s="187"/>
      <c r="AH151" s="187"/>
      <c r="AI151" s="187"/>
      <c r="AJ151" s="187"/>
      <c r="AK151" s="187"/>
      <c r="AL151" s="187"/>
      <c r="AM151" s="187"/>
      <c r="AN151" s="187"/>
      <c r="AO151" s="187"/>
      <c r="AP151" s="187"/>
      <c r="AQ151" s="188"/>
      <c r="AR151" s="188"/>
    </row>
    <row r="152" spans="1:44" s="53" customFormat="1" ht="15" x14ac:dyDescent="0.2">
      <c r="A152" s="202"/>
      <c r="B152" s="203"/>
      <c r="C152" s="204"/>
      <c r="D152" s="204"/>
      <c r="E152" s="204"/>
      <c r="F152" s="204"/>
      <c r="G152" s="202"/>
      <c r="H152" s="202"/>
      <c r="S152" s="202"/>
      <c r="U152" s="202"/>
      <c r="W152" s="187"/>
      <c r="X152" s="187"/>
      <c r="Y152" s="187"/>
      <c r="Z152" s="187"/>
      <c r="AA152" s="187"/>
      <c r="AB152" s="187"/>
      <c r="AC152" s="187"/>
      <c r="AD152" s="187"/>
      <c r="AE152" s="187"/>
      <c r="AF152" s="187"/>
      <c r="AG152" s="187"/>
      <c r="AH152" s="187"/>
      <c r="AI152" s="187"/>
      <c r="AJ152" s="187"/>
      <c r="AK152" s="187"/>
      <c r="AL152" s="187"/>
      <c r="AM152" s="187"/>
      <c r="AN152" s="187"/>
      <c r="AO152" s="187"/>
      <c r="AP152" s="187"/>
      <c r="AQ152" s="188"/>
      <c r="AR152" s="188"/>
    </row>
    <row r="153" spans="1:44" s="53" customFormat="1" ht="15" x14ac:dyDescent="0.2">
      <c r="A153" s="202"/>
      <c r="B153" s="203"/>
      <c r="C153" s="204"/>
      <c r="D153" s="204"/>
      <c r="E153" s="204"/>
      <c r="F153" s="204"/>
      <c r="G153" s="202"/>
      <c r="H153" s="202"/>
      <c r="S153" s="202"/>
      <c r="U153" s="202"/>
      <c r="W153" s="187"/>
      <c r="X153" s="187"/>
      <c r="Y153" s="187"/>
      <c r="Z153" s="187"/>
      <c r="AA153" s="187"/>
      <c r="AB153" s="187"/>
      <c r="AC153" s="187"/>
      <c r="AD153" s="187"/>
      <c r="AE153" s="187"/>
      <c r="AF153" s="187"/>
      <c r="AG153" s="187"/>
      <c r="AH153" s="187"/>
      <c r="AI153" s="187"/>
      <c r="AJ153" s="187"/>
      <c r="AK153" s="187"/>
      <c r="AL153" s="187"/>
      <c r="AM153" s="187"/>
      <c r="AN153" s="187"/>
      <c r="AO153" s="187"/>
      <c r="AP153" s="187"/>
      <c r="AQ153" s="188"/>
      <c r="AR153" s="188"/>
    </row>
    <row r="154" spans="1:44" s="53" customFormat="1" ht="15" x14ac:dyDescent="0.2">
      <c r="A154" s="202"/>
      <c r="B154" s="203"/>
      <c r="C154" s="204"/>
      <c r="D154" s="204"/>
      <c r="E154" s="204"/>
      <c r="F154" s="204"/>
      <c r="G154" s="202"/>
      <c r="H154" s="202"/>
      <c r="S154" s="202"/>
      <c r="U154" s="202"/>
      <c r="W154" s="187"/>
      <c r="X154" s="187"/>
      <c r="Y154" s="187"/>
      <c r="Z154" s="187"/>
      <c r="AA154" s="187"/>
      <c r="AB154" s="187"/>
      <c r="AC154" s="187"/>
      <c r="AD154" s="187"/>
      <c r="AE154" s="187"/>
      <c r="AF154" s="187"/>
      <c r="AG154" s="187"/>
      <c r="AH154" s="187"/>
      <c r="AI154" s="187"/>
      <c r="AJ154" s="187"/>
      <c r="AK154" s="187"/>
      <c r="AL154" s="187"/>
      <c r="AM154" s="187"/>
      <c r="AN154" s="187"/>
      <c r="AO154" s="187"/>
      <c r="AP154" s="187"/>
      <c r="AQ154" s="188"/>
      <c r="AR154" s="188"/>
    </row>
    <row r="155" spans="1:44" s="53" customFormat="1" ht="15" x14ac:dyDescent="0.2">
      <c r="A155" s="202"/>
      <c r="B155" s="203"/>
      <c r="C155" s="204"/>
      <c r="D155" s="204"/>
      <c r="E155" s="204"/>
      <c r="F155" s="204"/>
      <c r="G155" s="202"/>
      <c r="H155" s="202"/>
      <c r="S155" s="202"/>
      <c r="U155" s="202"/>
      <c r="W155" s="187"/>
      <c r="X155" s="187"/>
      <c r="Y155" s="187"/>
      <c r="Z155" s="187"/>
      <c r="AA155" s="187"/>
      <c r="AB155" s="187"/>
      <c r="AC155" s="187"/>
      <c r="AD155" s="187"/>
      <c r="AE155" s="187"/>
      <c r="AF155" s="187"/>
      <c r="AG155" s="187"/>
      <c r="AH155" s="187"/>
      <c r="AI155" s="187"/>
      <c r="AJ155" s="187"/>
      <c r="AK155" s="187"/>
      <c r="AL155" s="187"/>
      <c r="AM155" s="187"/>
      <c r="AN155" s="187"/>
      <c r="AO155" s="187"/>
      <c r="AP155" s="187"/>
      <c r="AQ155" s="188"/>
      <c r="AR155" s="188"/>
    </row>
    <row r="156" spans="1:44" s="53" customFormat="1" ht="15" x14ac:dyDescent="0.2">
      <c r="A156" s="202"/>
      <c r="B156" s="203"/>
      <c r="C156" s="204"/>
      <c r="D156" s="204"/>
      <c r="E156" s="204"/>
      <c r="F156" s="204"/>
      <c r="G156" s="202"/>
      <c r="H156" s="202"/>
      <c r="S156" s="202"/>
      <c r="U156" s="202"/>
      <c r="W156" s="187"/>
      <c r="X156" s="187"/>
      <c r="Y156" s="187"/>
      <c r="Z156" s="187"/>
      <c r="AA156" s="187"/>
      <c r="AB156" s="187"/>
      <c r="AC156" s="187"/>
      <c r="AD156" s="187"/>
      <c r="AE156" s="187"/>
      <c r="AF156" s="187"/>
      <c r="AG156" s="187"/>
      <c r="AH156" s="187"/>
      <c r="AI156" s="187"/>
      <c r="AJ156" s="187"/>
      <c r="AK156" s="187"/>
      <c r="AL156" s="187"/>
      <c r="AM156" s="187"/>
      <c r="AN156" s="187"/>
      <c r="AO156" s="187"/>
      <c r="AP156" s="187"/>
      <c r="AQ156" s="188"/>
      <c r="AR156" s="188"/>
    </row>
    <row r="157" spans="1:44" s="53" customFormat="1" ht="15" x14ac:dyDescent="0.2">
      <c r="A157" s="202"/>
      <c r="B157" s="203"/>
      <c r="C157" s="204"/>
      <c r="D157" s="204"/>
      <c r="E157" s="204"/>
      <c r="F157" s="204"/>
      <c r="G157" s="202"/>
      <c r="H157" s="202"/>
      <c r="S157" s="202"/>
      <c r="U157" s="202"/>
      <c r="W157" s="187"/>
      <c r="X157" s="187"/>
      <c r="Y157" s="187"/>
      <c r="Z157" s="187"/>
      <c r="AA157" s="187"/>
      <c r="AB157" s="187"/>
      <c r="AC157" s="187"/>
      <c r="AD157" s="187"/>
      <c r="AE157" s="187"/>
      <c r="AF157" s="187"/>
      <c r="AG157" s="187"/>
      <c r="AH157" s="187"/>
      <c r="AI157" s="187"/>
      <c r="AJ157" s="187"/>
      <c r="AK157" s="187"/>
      <c r="AL157" s="187"/>
      <c r="AM157" s="187"/>
      <c r="AN157" s="187"/>
      <c r="AO157" s="187"/>
      <c r="AP157" s="187"/>
      <c r="AQ157" s="188"/>
      <c r="AR157" s="188"/>
    </row>
    <row r="158" spans="1:44" s="53" customFormat="1" ht="15" x14ac:dyDescent="0.2">
      <c r="A158" s="202"/>
      <c r="B158" s="203"/>
      <c r="C158" s="204"/>
      <c r="D158" s="204"/>
      <c r="E158" s="204"/>
      <c r="F158" s="204"/>
      <c r="G158" s="202"/>
      <c r="H158" s="202"/>
      <c r="S158" s="202"/>
      <c r="U158" s="202"/>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8"/>
      <c r="AR158" s="188"/>
    </row>
    <row r="159" spans="1:44" s="53" customFormat="1" ht="15" x14ac:dyDescent="0.2">
      <c r="A159" s="202"/>
      <c r="B159" s="203"/>
      <c r="C159" s="204"/>
      <c r="D159" s="204"/>
      <c r="E159" s="204"/>
      <c r="F159" s="204"/>
      <c r="G159" s="202"/>
      <c r="H159" s="202"/>
      <c r="S159" s="202"/>
      <c r="U159" s="202"/>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8"/>
      <c r="AR159" s="188"/>
    </row>
    <row r="160" spans="1:44" s="53" customFormat="1" ht="15" x14ac:dyDescent="0.2">
      <c r="A160" s="202"/>
      <c r="B160" s="203"/>
      <c r="C160" s="204"/>
      <c r="D160" s="204"/>
      <c r="E160" s="204"/>
      <c r="F160" s="204"/>
      <c r="G160" s="202"/>
      <c r="H160" s="202"/>
      <c r="S160" s="202"/>
      <c r="U160" s="202"/>
      <c r="W160" s="187"/>
      <c r="X160" s="187"/>
      <c r="Y160" s="187"/>
      <c r="Z160" s="187"/>
      <c r="AA160" s="187"/>
      <c r="AB160" s="187"/>
      <c r="AC160" s="187"/>
      <c r="AD160" s="187"/>
      <c r="AE160" s="187"/>
      <c r="AF160" s="187"/>
      <c r="AG160" s="187"/>
      <c r="AH160" s="187"/>
      <c r="AI160" s="187"/>
      <c r="AJ160" s="187"/>
      <c r="AK160" s="187"/>
      <c r="AL160" s="187"/>
      <c r="AM160" s="187"/>
      <c r="AN160" s="187"/>
      <c r="AO160" s="187"/>
      <c r="AP160" s="187"/>
      <c r="AQ160" s="188"/>
      <c r="AR160" s="188"/>
    </row>
    <row r="161" spans="1:44" s="53" customFormat="1" ht="15" x14ac:dyDescent="0.2">
      <c r="A161" s="202"/>
      <c r="B161" s="203"/>
      <c r="C161" s="204"/>
      <c r="D161" s="204"/>
      <c r="E161" s="204"/>
      <c r="F161" s="204"/>
      <c r="G161" s="202"/>
      <c r="H161" s="202"/>
      <c r="S161" s="202"/>
      <c r="U161" s="202"/>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8"/>
      <c r="AR161" s="188"/>
    </row>
    <row r="162" spans="1:44" s="53" customFormat="1" ht="15" x14ac:dyDescent="0.2">
      <c r="A162" s="202"/>
      <c r="B162" s="203"/>
      <c r="C162" s="204"/>
      <c r="D162" s="204"/>
      <c r="E162" s="204"/>
      <c r="F162" s="204"/>
      <c r="G162" s="202"/>
      <c r="H162" s="202"/>
      <c r="S162" s="202"/>
      <c r="U162" s="202"/>
      <c r="W162" s="187"/>
      <c r="X162" s="187"/>
      <c r="Y162" s="187"/>
      <c r="Z162" s="187"/>
      <c r="AA162" s="187"/>
      <c r="AB162" s="187"/>
      <c r="AC162" s="187"/>
      <c r="AD162" s="187"/>
      <c r="AE162" s="187"/>
      <c r="AF162" s="187"/>
      <c r="AG162" s="187"/>
      <c r="AH162" s="187"/>
      <c r="AI162" s="187"/>
      <c r="AJ162" s="187"/>
      <c r="AK162" s="187"/>
      <c r="AL162" s="187"/>
      <c r="AM162" s="187"/>
      <c r="AN162" s="187"/>
      <c r="AO162" s="187"/>
      <c r="AP162" s="187"/>
      <c r="AQ162" s="188"/>
      <c r="AR162" s="188"/>
    </row>
    <row r="163" spans="1:44" s="53" customFormat="1" ht="15" x14ac:dyDescent="0.2">
      <c r="A163" s="202"/>
      <c r="B163" s="203"/>
      <c r="C163" s="204"/>
      <c r="D163" s="204"/>
      <c r="E163" s="204"/>
      <c r="F163" s="204"/>
      <c r="G163" s="202"/>
      <c r="H163" s="202"/>
      <c r="S163" s="202"/>
      <c r="U163" s="202"/>
      <c r="W163" s="187"/>
      <c r="X163" s="187"/>
      <c r="Y163" s="187"/>
      <c r="Z163" s="187"/>
      <c r="AA163" s="187"/>
      <c r="AB163" s="187"/>
      <c r="AC163" s="187"/>
      <c r="AD163" s="187"/>
      <c r="AE163" s="187"/>
      <c r="AF163" s="187"/>
      <c r="AG163" s="187"/>
      <c r="AH163" s="187"/>
      <c r="AI163" s="187"/>
      <c r="AJ163" s="187"/>
      <c r="AK163" s="187"/>
      <c r="AL163" s="187"/>
      <c r="AM163" s="187"/>
      <c r="AN163" s="187"/>
      <c r="AO163" s="187"/>
      <c r="AP163" s="187"/>
      <c r="AQ163" s="188"/>
      <c r="AR163" s="188"/>
    </row>
    <row r="164" spans="1:44" s="53" customFormat="1" ht="15" x14ac:dyDescent="0.2">
      <c r="A164" s="202"/>
      <c r="B164" s="203"/>
      <c r="C164" s="204"/>
      <c r="D164" s="204"/>
      <c r="E164" s="204"/>
      <c r="F164" s="204"/>
      <c r="G164" s="202"/>
      <c r="H164" s="202"/>
      <c r="S164" s="202"/>
      <c r="U164" s="202"/>
      <c r="W164" s="187"/>
      <c r="X164" s="187"/>
      <c r="Y164" s="187"/>
      <c r="Z164" s="187"/>
      <c r="AA164" s="187"/>
      <c r="AB164" s="187"/>
      <c r="AC164" s="187"/>
      <c r="AD164" s="187"/>
      <c r="AE164" s="187"/>
      <c r="AF164" s="187"/>
      <c r="AG164" s="187"/>
      <c r="AH164" s="187"/>
      <c r="AI164" s="187"/>
      <c r="AJ164" s="187"/>
      <c r="AK164" s="187"/>
      <c r="AL164" s="187"/>
      <c r="AM164" s="187"/>
      <c r="AN164" s="187"/>
      <c r="AO164" s="187"/>
      <c r="AP164" s="187"/>
      <c r="AQ164" s="188"/>
      <c r="AR164" s="188"/>
    </row>
    <row r="165" spans="1:44" s="53" customFormat="1" ht="15" x14ac:dyDescent="0.2">
      <c r="A165" s="202"/>
      <c r="B165" s="203"/>
      <c r="C165" s="204"/>
      <c r="D165" s="204"/>
      <c r="E165" s="204"/>
      <c r="F165" s="204"/>
      <c r="G165" s="202"/>
      <c r="H165" s="202"/>
      <c r="S165" s="202"/>
      <c r="U165" s="202"/>
      <c r="W165" s="187"/>
      <c r="X165" s="187"/>
      <c r="Y165" s="187"/>
      <c r="Z165" s="187"/>
      <c r="AA165" s="187"/>
      <c r="AB165" s="187"/>
      <c r="AC165" s="187"/>
      <c r="AD165" s="187"/>
      <c r="AE165" s="187"/>
      <c r="AF165" s="187"/>
      <c r="AG165" s="187"/>
      <c r="AH165" s="187"/>
      <c r="AI165" s="187"/>
      <c r="AJ165" s="187"/>
      <c r="AK165" s="187"/>
      <c r="AL165" s="187"/>
      <c r="AM165" s="187"/>
      <c r="AN165" s="187"/>
      <c r="AO165" s="187"/>
      <c r="AP165" s="187"/>
      <c r="AQ165" s="188"/>
      <c r="AR165" s="188"/>
    </row>
    <row r="166" spans="1:44" s="53" customFormat="1" ht="15" x14ac:dyDescent="0.2">
      <c r="A166" s="202"/>
      <c r="B166" s="203"/>
      <c r="C166" s="204"/>
      <c r="D166" s="204"/>
      <c r="E166" s="204"/>
      <c r="F166" s="204"/>
      <c r="G166" s="202"/>
      <c r="H166" s="202"/>
      <c r="S166" s="202"/>
      <c r="U166" s="202"/>
      <c r="W166" s="187"/>
      <c r="X166" s="187"/>
      <c r="Y166" s="187"/>
      <c r="Z166" s="187"/>
      <c r="AA166" s="187"/>
      <c r="AB166" s="187"/>
      <c r="AC166" s="187"/>
      <c r="AD166" s="187"/>
      <c r="AE166" s="187"/>
      <c r="AF166" s="187"/>
      <c r="AG166" s="187"/>
      <c r="AH166" s="187"/>
      <c r="AI166" s="187"/>
      <c r="AJ166" s="187"/>
      <c r="AK166" s="187"/>
      <c r="AL166" s="187"/>
      <c r="AM166" s="187"/>
      <c r="AN166" s="187"/>
      <c r="AO166" s="187"/>
      <c r="AP166" s="187"/>
      <c r="AQ166" s="188"/>
      <c r="AR166" s="188"/>
    </row>
    <row r="167" spans="1:44" s="53" customFormat="1" ht="15" x14ac:dyDescent="0.2">
      <c r="A167" s="202"/>
      <c r="B167" s="203"/>
      <c r="C167" s="204"/>
      <c r="D167" s="204"/>
      <c r="E167" s="204"/>
      <c r="F167" s="204"/>
      <c r="G167" s="202"/>
      <c r="H167" s="202"/>
      <c r="S167" s="202"/>
      <c r="U167" s="202"/>
      <c r="W167" s="187"/>
      <c r="X167" s="187"/>
      <c r="Y167" s="187"/>
      <c r="Z167" s="187"/>
      <c r="AA167" s="187"/>
      <c r="AB167" s="187"/>
      <c r="AC167" s="187"/>
      <c r="AD167" s="187"/>
      <c r="AE167" s="187"/>
      <c r="AF167" s="187"/>
      <c r="AG167" s="187"/>
      <c r="AH167" s="187"/>
      <c r="AI167" s="187"/>
      <c r="AJ167" s="187"/>
      <c r="AK167" s="187"/>
      <c r="AL167" s="187"/>
      <c r="AM167" s="187"/>
      <c r="AN167" s="187"/>
      <c r="AO167" s="187"/>
      <c r="AP167" s="187"/>
      <c r="AQ167" s="188"/>
      <c r="AR167" s="188"/>
    </row>
    <row r="168" spans="1:44" s="53" customFormat="1" ht="15" x14ac:dyDescent="0.2">
      <c r="A168" s="202"/>
      <c r="B168" s="203"/>
      <c r="C168" s="204"/>
      <c r="D168" s="204"/>
      <c r="E168" s="204"/>
      <c r="F168" s="204"/>
      <c r="G168" s="202"/>
      <c r="H168" s="202"/>
      <c r="S168" s="202"/>
      <c r="U168" s="202"/>
      <c r="W168" s="187"/>
      <c r="X168" s="187"/>
      <c r="Y168" s="187"/>
      <c r="Z168" s="187"/>
      <c r="AA168" s="187"/>
      <c r="AB168" s="187"/>
      <c r="AC168" s="187"/>
      <c r="AD168" s="187"/>
      <c r="AE168" s="187"/>
      <c r="AF168" s="187"/>
      <c r="AG168" s="187"/>
      <c r="AH168" s="187"/>
      <c r="AI168" s="187"/>
      <c r="AJ168" s="187"/>
      <c r="AK168" s="187"/>
      <c r="AL168" s="187"/>
      <c r="AM168" s="187"/>
      <c r="AN168" s="187"/>
      <c r="AO168" s="187"/>
      <c r="AP168" s="187"/>
      <c r="AQ168" s="188"/>
      <c r="AR168" s="188"/>
    </row>
    <row r="169" spans="1:44" s="53" customFormat="1" ht="15" x14ac:dyDescent="0.2">
      <c r="A169" s="202"/>
      <c r="B169" s="203"/>
      <c r="C169" s="204"/>
      <c r="D169" s="204"/>
      <c r="E169" s="204"/>
      <c r="F169" s="204"/>
      <c r="G169" s="202"/>
      <c r="H169" s="202"/>
      <c r="S169" s="202"/>
      <c r="U169" s="202"/>
      <c r="W169" s="187"/>
      <c r="X169" s="187"/>
      <c r="Y169" s="187"/>
      <c r="Z169" s="187"/>
      <c r="AA169" s="187"/>
      <c r="AB169" s="187"/>
      <c r="AC169" s="187"/>
      <c r="AD169" s="187"/>
      <c r="AE169" s="187"/>
      <c r="AF169" s="187"/>
      <c r="AG169" s="187"/>
      <c r="AH169" s="187"/>
      <c r="AI169" s="187"/>
      <c r="AJ169" s="187"/>
      <c r="AK169" s="187"/>
      <c r="AL169" s="187"/>
      <c r="AM169" s="187"/>
      <c r="AN169" s="187"/>
      <c r="AO169" s="187"/>
      <c r="AP169" s="187"/>
      <c r="AQ169" s="188"/>
      <c r="AR169" s="188"/>
    </row>
    <row r="170" spans="1:44" s="53" customFormat="1" ht="15" x14ac:dyDescent="0.2">
      <c r="A170" s="202"/>
      <c r="B170" s="203"/>
      <c r="C170" s="204"/>
      <c r="D170" s="204"/>
      <c r="E170" s="204"/>
      <c r="F170" s="204"/>
      <c r="G170" s="202"/>
      <c r="H170" s="202"/>
      <c r="S170" s="202"/>
      <c r="U170" s="202"/>
      <c r="W170" s="187"/>
      <c r="X170" s="187"/>
      <c r="Y170" s="187"/>
      <c r="Z170" s="187"/>
      <c r="AA170" s="187"/>
      <c r="AB170" s="187"/>
      <c r="AC170" s="187"/>
      <c r="AD170" s="187"/>
      <c r="AE170" s="187"/>
      <c r="AF170" s="187"/>
      <c r="AG170" s="187"/>
      <c r="AH170" s="187"/>
      <c r="AI170" s="187"/>
      <c r="AJ170" s="187"/>
      <c r="AK170" s="187"/>
      <c r="AL170" s="187"/>
      <c r="AM170" s="187"/>
      <c r="AN170" s="187"/>
      <c r="AO170" s="187"/>
      <c r="AP170" s="187"/>
      <c r="AQ170" s="188"/>
      <c r="AR170" s="188"/>
    </row>
    <row r="171" spans="1:44" s="53" customFormat="1" ht="15" x14ac:dyDescent="0.2">
      <c r="A171" s="202"/>
      <c r="B171" s="203"/>
      <c r="C171" s="204"/>
      <c r="D171" s="204"/>
      <c r="E171" s="204"/>
      <c r="F171" s="204"/>
      <c r="G171" s="202"/>
      <c r="H171" s="202"/>
      <c r="S171" s="202"/>
      <c r="U171" s="202"/>
      <c r="W171" s="187"/>
      <c r="X171" s="187"/>
      <c r="Y171" s="187"/>
      <c r="Z171" s="187"/>
      <c r="AA171" s="187"/>
      <c r="AB171" s="187"/>
      <c r="AC171" s="187"/>
      <c r="AD171" s="187"/>
      <c r="AE171" s="187"/>
      <c r="AF171" s="187"/>
      <c r="AG171" s="187"/>
      <c r="AH171" s="187"/>
      <c r="AI171" s="187"/>
      <c r="AJ171" s="187"/>
      <c r="AK171" s="187"/>
      <c r="AL171" s="187"/>
      <c r="AM171" s="187"/>
      <c r="AN171" s="187"/>
      <c r="AO171" s="187"/>
      <c r="AP171" s="187"/>
      <c r="AQ171" s="188"/>
      <c r="AR171" s="188"/>
    </row>
    <row r="172" spans="1:44" s="53" customFormat="1" ht="15" x14ac:dyDescent="0.2">
      <c r="A172" s="202"/>
      <c r="B172" s="203"/>
      <c r="C172" s="204"/>
      <c r="D172" s="204"/>
      <c r="E172" s="204"/>
      <c r="F172" s="204"/>
      <c r="G172" s="202"/>
      <c r="H172" s="202"/>
      <c r="S172" s="202"/>
      <c r="U172" s="202"/>
      <c r="W172" s="187"/>
      <c r="X172" s="187"/>
      <c r="Y172" s="187"/>
      <c r="Z172" s="187"/>
      <c r="AA172" s="187"/>
      <c r="AB172" s="187"/>
      <c r="AC172" s="187"/>
      <c r="AD172" s="187"/>
      <c r="AE172" s="187"/>
      <c r="AF172" s="187"/>
      <c r="AG172" s="187"/>
      <c r="AH172" s="187"/>
      <c r="AI172" s="187"/>
      <c r="AJ172" s="187"/>
      <c r="AK172" s="187"/>
      <c r="AL172" s="187"/>
      <c r="AM172" s="187"/>
      <c r="AN172" s="187"/>
      <c r="AO172" s="187"/>
      <c r="AP172" s="187"/>
      <c r="AQ172" s="188"/>
      <c r="AR172" s="188"/>
    </row>
    <row r="173" spans="1:44" s="53" customFormat="1" ht="15" x14ac:dyDescent="0.2">
      <c r="A173" s="202"/>
      <c r="B173" s="203"/>
      <c r="C173" s="204"/>
      <c r="D173" s="204"/>
      <c r="E173" s="204"/>
      <c r="F173" s="204"/>
      <c r="G173" s="202"/>
      <c r="H173" s="202"/>
      <c r="S173" s="202"/>
      <c r="U173" s="202"/>
      <c r="W173" s="187"/>
      <c r="X173" s="187"/>
      <c r="Y173" s="187"/>
      <c r="Z173" s="187"/>
      <c r="AA173" s="187"/>
      <c r="AB173" s="187"/>
      <c r="AC173" s="187"/>
      <c r="AD173" s="187"/>
      <c r="AE173" s="187"/>
      <c r="AF173" s="187"/>
      <c r="AG173" s="187"/>
      <c r="AH173" s="187"/>
      <c r="AI173" s="187"/>
      <c r="AJ173" s="187"/>
      <c r="AK173" s="187"/>
      <c r="AL173" s="187"/>
      <c r="AM173" s="187"/>
      <c r="AN173" s="187"/>
      <c r="AO173" s="187"/>
      <c r="AP173" s="187"/>
      <c r="AQ173" s="188"/>
      <c r="AR173" s="188"/>
    </row>
    <row r="174" spans="1:44" s="53" customFormat="1" ht="15" x14ac:dyDescent="0.2">
      <c r="A174" s="202"/>
      <c r="B174" s="203"/>
      <c r="C174" s="204"/>
      <c r="D174" s="204"/>
      <c r="E174" s="204"/>
      <c r="F174" s="204"/>
      <c r="G174" s="202"/>
      <c r="H174" s="202"/>
      <c r="S174" s="202"/>
      <c r="U174" s="202"/>
      <c r="W174" s="187"/>
      <c r="X174" s="187"/>
      <c r="Y174" s="187"/>
      <c r="Z174" s="187"/>
      <c r="AA174" s="187"/>
      <c r="AB174" s="187"/>
      <c r="AC174" s="187"/>
      <c r="AD174" s="187"/>
      <c r="AE174" s="187"/>
      <c r="AF174" s="187"/>
      <c r="AG174" s="187"/>
      <c r="AH174" s="187"/>
      <c r="AI174" s="187"/>
      <c r="AJ174" s="187"/>
      <c r="AK174" s="187"/>
      <c r="AL174" s="187"/>
      <c r="AM174" s="187"/>
      <c r="AN174" s="187"/>
      <c r="AO174" s="187"/>
      <c r="AP174" s="187"/>
      <c r="AQ174" s="188"/>
      <c r="AR174" s="188"/>
    </row>
    <row r="175" spans="1:44" s="53" customFormat="1" ht="15" x14ac:dyDescent="0.2">
      <c r="A175" s="202"/>
      <c r="B175" s="203"/>
      <c r="C175" s="204"/>
      <c r="D175" s="204"/>
      <c r="E175" s="204"/>
      <c r="F175" s="204"/>
      <c r="G175" s="202"/>
      <c r="H175" s="202"/>
      <c r="S175" s="202"/>
      <c r="U175" s="202"/>
      <c r="W175" s="187"/>
      <c r="X175" s="187"/>
      <c r="Y175" s="187"/>
      <c r="Z175" s="187"/>
      <c r="AA175" s="187"/>
      <c r="AB175" s="187"/>
      <c r="AC175" s="187"/>
      <c r="AD175" s="187"/>
      <c r="AE175" s="187"/>
      <c r="AF175" s="187"/>
      <c r="AG175" s="187"/>
      <c r="AH175" s="187"/>
      <c r="AI175" s="187"/>
      <c r="AJ175" s="187"/>
      <c r="AK175" s="187"/>
      <c r="AL175" s="187"/>
      <c r="AM175" s="187"/>
      <c r="AN175" s="187"/>
      <c r="AO175" s="187"/>
      <c r="AP175" s="187"/>
      <c r="AQ175" s="188"/>
      <c r="AR175" s="188"/>
    </row>
    <row r="176" spans="1:44" s="53" customFormat="1" ht="15" x14ac:dyDescent="0.2">
      <c r="A176" s="202"/>
      <c r="B176" s="203"/>
      <c r="C176" s="204"/>
      <c r="D176" s="204"/>
      <c r="E176" s="204"/>
      <c r="F176" s="204"/>
      <c r="G176" s="202"/>
      <c r="H176" s="202"/>
      <c r="S176" s="202"/>
      <c r="U176" s="202"/>
      <c r="W176" s="187"/>
      <c r="X176" s="187"/>
      <c r="Y176" s="187"/>
      <c r="Z176" s="187"/>
      <c r="AA176" s="187"/>
      <c r="AB176" s="187"/>
      <c r="AC176" s="187"/>
      <c r="AD176" s="187"/>
      <c r="AE176" s="187"/>
      <c r="AF176" s="187"/>
      <c r="AG176" s="187"/>
      <c r="AH176" s="187"/>
      <c r="AI176" s="187"/>
      <c r="AJ176" s="187"/>
      <c r="AK176" s="187"/>
      <c r="AL176" s="187"/>
      <c r="AM176" s="187"/>
      <c r="AN176" s="187"/>
      <c r="AO176" s="187"/>
      <c r="AP176" s="187"/>
      <c r="AQ176" s="188"/>
      <c r="AR176" s="188"/>
    </row>
    <row r="177" spans="1:44" s="53" customFormat="1" ht="15" x14ac:dyDescent="0.2">
      <c r="A177" s="202"/>
      <c r="B177" s="203"/>
      <c r="C177" s="204"/>
      <c r="D177" s="204"/>
      <c r="E177" s="204"/>
      <c r="F177" s="204"/>
      <c r="G177" s="202"/>
      <c r="H177" s="202"/>
      <c r="S177" s="202"/>
      <c r="U177" s="202"/>
      <c r="W177" s="187"/>
      <c r="X177" s="187"/>
      <c r="Y177" s="187"/>
      <c r="Z177" s="187"/>
      <c r="AA177" s="187"/>
      <c r="AB177" s="187"/>
      <c r="AC177" s="187"/>
      <c r="AD177" s="187"/>
      <c r="AE177" s="187"/>
      <c r="AF177" s="187"/>
      <c r="AG177" s="187"/>
      <c r="AH177" s="187"/>
      <c r="AI177" s="187"/>
      <c r="AJ177" s="187"/>
      <c r="AK177" s="187"/>
      <c r="AL177" s="187"/>
      <c r="AM177" s="187"/>
      <c r="AN177" s="187"/>
      <c r="AO177" s="187"/>
      <c r="AP177" s="187"/>
      <c r="AQ177" s="188"/>
      <c r="AR177" s="188"/>
    </row>
    <row r="178" spans="1:44" s="53" customFormat="1" ht="15" x14ac:dyDescent="0.2">
      <c r="A178" s="202"/>
      <c r="B178" s="203"/>
      <c r="C178" s="204"/>
      <c r="D178" s="204"/>
      <c r="E178" s="204"/>
      <c r="F178" s="204"/>
      <c r="G178" s="202"/>
      <c r="H178" s="202"/>
      <c r="S178" s="202"/>
      <c r="U178" s="202"/>
      <c r="W178" s="187"/>
      <c r="X178" s="187"/>
      <c r="Y178" s="187"/>
      <c r="Z178" s="187"/>
      <c r="AA178" s="187"/>
      <c r="AB178" s="187"/>
      <c r="AC178" s="187"/>
      <c r="AD178" s="187"/>
      <c r="AE178" s="187"/>
      <c r="AF178" s="187"/>
      <c r="AG178" s="187"/>
      <c r="AH178" s="187"/>
      <c r="AI178" s="187"/>
      <c r="AJ178" s="187"/>
      <c r="AK178" s="187"/>
      <c r="AL178" s="187"/>
      <c r="AM178" s="187"/>
      <c r="AN178" s="187"/>
      <c r="AO178" s="187"/>
      <c r="AP178" s="187"/>
      <c r="AQ178" s="188"/>
      <c r="AR178" s="188"/>
    </row>
    <row r="179" spans="1:44" s="53" customFormat="1" ht="15" x14ac:dyDescent="0.2">
      <c r="A179" s="202"/>
      <c r="B179" s="203"/>
      <c r="C179" s="204"/>
      <c r="D179" s="204"/>
      <c r="E179" s="204"/>
      <c r="F179" s="204"/>
      <c r="G179" s="202"/>
      <c r="H179" s="202"/>
      <c r="S179" s="202"/>
      <c r="U179" s="202"/>
      <c r="W179" s="187"/>
      <c r="X179" s="187"/>
      <c r="Y179" s="187"/>
      <c r="Z179" s="187"/>
      <c r="AA179" s="187"/>
      <c r="AB179" s="187"/>
      <c r="AC179" s="187"/>
      <c r="AD179" s="187"/>
      <c r="AE179" s="187"/>
      <c r="AF179" s="187"/>
      <c r="AG179" s="187"/>
      <c r="AH179" s="187"/>
      <c r="AI179" s="187"/>
      <c r="AJ179" s="187"/>
      <c r="AK179" s="187"/>
      <c r="AL179" s="187"/>
      <c r="AM179" s="187"/>
      <c r="AN179" s="187"/>
      <c r="AO179" s="187"/>
      <c r="AP179" s="187"/>
      <c r="AQ179" s="188"/>
      <c r="AR179" s="188"/>
    </row>
    <row r="180" spans="1:44" s="53" customFormat="1" ht="15" x14ac:dyDescent="0.2">
      <c r="A180" s="202"/>
      <c r="B180" s="203"/>
      <c r="C180" s="204"/>
      <c r="D180" s="204"/>
      <c r="E180" s="204"/>
      <c r="F180" s="204"/>
      <c r="G180" s="202"/>
      <c r="H180" s="202"/>
      <c r="S180" s="202"/>
      <c r="U180" s="202"/>
      <c r="W180" s="187"/>
      <c r="X180" s="187"/>
      <c r="Y180" s="187"/>
      <c r="Z180" s="187"/>
      <c r="AA180" s="187"/>
      <c r="AB180" s="187"/>
      <c r="AC180" s="187"/>
      <c r="AD180" s="187"/>
      <c r="AE180" s="187"/>
      <c r="AF180" s="187"/>
      <c r="AG180" s="187"/>
      <c r="AH180" s="187"/>
      <c r="AI180" s="187"/>
      <c r="AJ180" s="187"/>
      <c r="AK180" s="187"/>
      <c r="AL180" s="187"/>
      <c r="AM180" s="187"/>
      <c r="AN180" s="187"/>
      <c r="AO180" s="187"/>
      <c r="AP180" s="187"/>
      <c r="AQ180" s="188"/>
      <c r="AR180" s="188"/>
    </row>
    <row r="181" spans="1:44" s="53" customFormat="1" ht="15" x14ac:dyDescent="0.2">
      <c r="A181" s="202"/>
      <c r="B181" s="203"/>
      <c r="C181" s="204"/>
      <c r="D181" s="204"/>
      <c r="E181" s="204"/>
      <c r="F181" s="204"/>
      <c r="G181" s="202"/>
      <c r="H181" s="202"/>
      <c r="S181" s="202"/>
      <c r="U181" s="202"/>
      <c r="W181" s="187"/>
      <c r="X181" s="187"/>
      <c r="Y181" s="187"/>
      <c r="Z181" s="187"/>
      <c r="AA181" s="187"/>
      <c r="AB181" s="187"/>
      <c r="AC181" s="187"/>
      <c r="AD181" s="187"/>
      <c r="AE181" s="187"/>
      <c r="AF181" s="187"/>
      <c r="AG181" s="187"/>
      <c r="AH181" s="187"/>
      <c r="AI181" s="187"/>
      <c r="AJ181" s="187"/>
      <c r="AK181" s="187"/>
      <c r="AL181" s="187"/>
      <c r="AM181" s="187"/>
      <c r="AN181" s="187"/>
      <c r="AO181" s="187"/>
      <c r="AP181" s="187"/>
      <c r="AQ181" s="188"/>
      <c r="AR181" s="188"/>
    </row>
    <row r="182" spans="1:44" s="53" customFormat="1" ht="15" x14ac:dyDescent="0.2">
      <c r="A182" s="202"/>
      <c r="B182" s="203"/>
      <c r="C182" s="204"/>
      <c r="D182" s="204"/>
      <c r="E182" s="204"/>
      <c r="F182" s="204"/>
      <c r="G182" s="202"/>
      <c r="H182" s="202"/>
      <c r="S182" s="202"/>
      <c r="U182" s="202"/>
      <c r="W182" s="187"/>
      <c r="X182" s="187"/>
      <c r="Y182" s="187"/>
      <c r="Z182" s="187"/>
      <c r="AA182" s="187"/>
      <c r="AB182" s="187"/>
      <c r="AC182" s="187"/>
      <c r="AD182" s="187"/>
      <c r="AE182" s="187"/>
      <c r="AF182" s="187"/>
      <c r="AG182" s="187"/>
      <c r="AH182" s="187"/>
      <c r="AI182" s="187"/>
      <c r="AJ182" s="187"/>
      <c r="AK182" s="187"/>
      <c r="AL182" s="187"/>
      <c r="AM182" s="187"/>
      <c r="AN182" s="187"/>
      <c r="AO182" s="187"/>
      <c r="AP182" s="187"/>
      <c r="AQ182" s="188"/>
      <c r="AR182" s="188"/>
    </row>
    <row r="183" spans="1:44" s="53" customFormat="1" ht="15" x14ac:dyDescent="0.2">
      <c r="A183" s="202"/>
      <c r="B183" s="203"/>
      <c r="C183" s="204"/>
      <c r="D183" s="204"/>
      <c r="E183" s="204"/>
      <c r="F183" s="204"/>
      <c r="G183" s="202"/>
      <c r="H183" s="202"/>
      <c r="S183" s="202"/>
      <c r="U183" s="202"/>
      <c r="W183" s="187"/>
      <c r="X183" s="187"/>
      <c r="Y183" s="187"/>
      <c r="Z183" s="187"/>
      <c r="AA183" s="187"/>
      <c r="AB183" s="187"/>
      <c r="AC183" s="187"/>
      <c r="AD183" s="187"/>
      <c r="AE183" s="187"/>
      <c r="AF183" s="187"/>
      <c r="AG183" s="187"/>
      <c r="AH183" s="187"/>
      <c r="AI183" s="187"/>
      <c r="AJ183" s="187"/>
      <c r="AK183" s="187"/>
      <c r="AL183" s="187"/>
      <c r="AM183" s="187"/>
      <c r="AN183" s="187"/>
      <c r="AO183" s="187"/>
      <c r="AP183" s="187"/>
      <c r="AQ183" s="188"/>
      <c r="AR183" s="188"/>
    </row>
    <row r="184" spans="1:44" s="53" customFormat="1" ht="15" x14ac:dyDescent="0.2">
      <c r="A184" s="202"/>
      <c r="B184" s="203"/>
      <c r="C184" s="204"/>
      <c r="D184" s="204"/>
      <c r="E184" s="204"/>
      <c r="F184" s="204"/>
      <c r="G184" s="202"/>
      <c r="H184" s="202"/>
      <c r="S184" s="202"/>
      <c r="U184" s="202"/>
      <c r="W184" s="187"/>
      <c r="X184" s="187"/>
      <c r="Y184" s="187"/>
      <c r="Z184" s="187"/>
      <c r="AA184" s="187"/>
      <c r="AB184" s="187"/>
      <c r="AC184" s="187"/>
      <c r="AD184" s="187"/>
      <c r="AE184" s="187"/>
      <c r="AF184" s="187"/>
      <c r="AG184" s="187"/>
      <c r="AH184" s="187"/>
      <c r="AI184" s="187"/>
      <c r="AJ184" s="187"/>
      <c r="AK184" s="187"/>
      <c r="AL184" s="187"/>
      <c r="AM184" s="187"/>
      <c r="AN184" s="187"/>
      <c r="AO184" s="187"/>
      <c r="AP184" s="187"/>
      <c r="AQ184" s="188"/>
      <c r="AR184" s="188"/>
    </row>
    <row r="185" spans="1:44" s="53" customFormat="1" ht="15" x14ac:dyDescent="0.2">
      <c r="A185" s="202"/>
      <c r="B185" s="203"/>
      <c r="C185" s="204"/>
      <c r="D185" s="204"/>
      <c r="E185" s="204"/>
      <c r="F185" s="204"/>
      <c r="G185" s="202"/>
      <c r="H185" s="202"/>
      <c r="S185" s="202"/>
      <c r="U185" s="202"/>
      <c r="W185" s="187"/>
      <c r="X185" s="187"/>
      <c r="Y185" s="187"/>
      <c r="Z185" s="187"/>
      <c r="AA185" s="187"/>
      <c r="AB185" s="187"/>
      <c r="AC185" s="187"/>
      <c r="AD185" s="187"/>
      <c r="AE185" s="187"/>
      <c r="AF185" s="187"/>
      <c r="AG185" s="187"/>
      <c r="AH185" s="187"/>
      <c r="AI185" s="187"/>
      <c r="AJ185" s="187"/>
      <c r="AK185" s="187"/>
      <c r="AL185" s="187"/>
      <c r="AM185" s="187"/>
      <c r="AN185" s="187"/>
      <c r="AO185" s="187"/>
      <c r="AP185" s="187"/>
      <c r="AQ185" s="188"/>
      <c r="AR185" s="188"/>
    </row>
    <row r="186" spans="1:44" s="53" customFormat="1" ht="15" x14ac:dyDescent="0.2">
      <c r="A186" s="202"/>
      <c r="B186" s="203"/>
      <c r="C186" s="204"/>
      <c r="D186" s="204"/>
      <c r="E186" s="204"/>
      <c r="F186" s="204"/>
      <c r="G186" s="202"/>
      <c r="H186" s="202"/>
      <c r="S186" s="202"/>
      <c r="U186" s="202"/>
      <c r="W186" s="187"/>
      <c r="X186" s="187"/>
      <c r="Y186" s="187"/>
      <c r="Z186" s="187"/>
      <c r="AA186" s="187"/>
      <c r="AB186" s="187"/>
      <c r="AC186" s="187"/>
      <c r="AD186" s="187"/>
      <c r="AE186" s="187"/>
      <c r="AF186" s="187"/>
      <c r="AG186" s="187"/>
      <c r="AH186" s="187"/>
      <c r="AI186" s="187"/>
      <c r="AJ186" s="187"/>
      <c r="AK186" s="187"/>
      <c r="AL186" s="187"/>
      <c r="AM186" s="187"/>
      <c r="AN186" s="187"/>
      <c r="AO186" s="187"/>
      <c r="AP186" s="187"/>
      <c r="AQ186" s="188"/>
      <c r="AR186" s="188"/>
    </row>
    <row r="187" spans="1:44" s="53" customFormat="1" ht="15" x14ac:dyDescent="0.2">
      <c r="A187" s="202"/>
      <c r="B187" s="203"/>
      <c r="C187" s="204"/>
      <c r="D187" s="204"/>
      <c r="E187" s="204"/>
      <c r="F187" s="204"/>
      <c r="G187" s="202"/>
      <c r="H187" s="202"/>
      <c r="S187" s="202"/>
      <c r="U187" s="202"/>
      <c r="W187" s="187"/>
      <c r="X187" s="187"/>
      <c r="Y187" s="187"/>
      <c r="Z187" s="187"/>
      <c r="AA187" s="187"/>
      <c r="AB187" s="187"/>
      <c r="AC187" s="187"/>
      <c r="AD187" s="187"/>
      <c r="AE187" s="187"/>
      <c r="AF187" s="187"/>
      <c r="AG187" s="187"/>
      <c r="AH187" s="187"/>
      <c r="AI187" s="187"/>
      <c r="AJ187" s="187"/>
      <c r="AK187" s="187"/>
      <c r="AL187" s="187"/>
      <c r="AM187" s="187"/>
      <c r="AN187" s="187"/>
      <c r="AO187" s="187"/>
      <c r="AP187" s="187"/>
      <c r="AQ187" s="188"/>
      <c r="AR187" s="188"/>
    </row>
    <row r="188" spans="1:44" s="53" customFormat="1" ht="15" x14ac:dyDescent="0.2">
      <c r="A188" s="202"/>
      <c r="B188" s="203"/>
      <c r="C188" s="204"/>
      <c r="D188" s="204"/>
      <c r="E188" s="204"/>
      <c r="F188" s="204"/>
      <c r="G188" s="202"/>
      <c r="H188" s="202"/>
      <c r="S188" s="202"/>
      <c r="U188" s="202"/>
      <c r="W188" s="187"/>
      <c r="X188" s="187"/>
      <c r="Y188" s="187"/>
      <c r="Z188" s="187"/>
      <c r="AA188" s="187"/>
      <c r="AB188" s="187"/>
      <c r="AC188" s="187"/>
      <c r="AD188" s="187"/>
      <c r="AE188" s="187"/>
      <c r="AF188" s="187"/>
      <c r="AG188" s="187"/>
      <c r="AH188" s="187"/>
      <c r="AI188" s="187"/>
      <c r="AJ188" s="187"/>
      <c r="AK188" s="187"/>
      <c r="AL188" s="187"/>
      <c r="AM188" s="187"/>
      <c r="AN188" s="187"/>
      <c r="AO188" s="187"/>
      <c r="AP188" s="187"/>
      <c r="AQ188" s="188"/>
      <c r="AR188" s="188"/>
    </row>
    <row r="189" spans="1:44" s="53" customFormat="1" ht="15" x14ac:dyDescent="0.2">
      <c r="A189" s="202"/>
      <c r="B189" s="203"/>
      <c r="C189" s="204"/>
      <c r="D189" s="204"/>
      <c r="E189" s="204"/>
      <c r="F189" s="204"/>
      <c r="G189" s="202"/>
      <c r="H189" s="202"/>
      <c r="S189" s="202"/>
      <c r="U189" s="202"/>
      <c r="W189" s="187"/>
      <c r="X189" s="187"/>
      <c r="Y189" s="187"/>
      <c r="Z189" s="187"/>
      <c r="AA189" s="187"/>
      <c r="AB189" s="187"/>
      <c r="AC189" s="187"/>
      <c r="AD189" s="187"/>
      <c r="AE189" s="187"/>
      <c r="AF189" s="187"/>
      <c r="AG189" s="187"/>
      <c r="AH189" s="187"/>
      <c r="AI189" s="187"/>
      <c r="AJ189" s="187"/>
      <c r="AK189" s="187"/>
      <c r="AL189" s="187"/>
      <c r="AM189" s="187"/>
      <c r="AN189" s="187"/>
      <c r="AO189" s="187"/>
      <c r="AP189" s="187"/>
      <c r="AQ189" s="188"/>
      <c r="AR189" s="188"/>
    </row>
    <row r="190" spans="1:44" s="53" customFormat="1" ht="15" x14ac:dyDescent="0.2">
      <c r="A190" s="202"/>
      <c r="B190" s="203"/>
      <c r="C190" s="204"/>
      <c r="D190" s="204"/>
      <c r="E190" s="204"/>
      <c r="F190" s="204"/>
      <c r="G190" s="202"/>
      <c r="H190" s="202"/>
      <c r="S190" s="202"/>
      <c r="U190" s="202"/>
      <c r="W190" s="187"/>
      <c r="X190" s="187"/>
      <c r="Y190" s="187"/>
      <c r="Z190" s="187"/>
      <c r="AA190" s="187"/>
      <c r="AB190" s="187"/>
      <c r="AC190" s="187"/>
      <c r="AD190" s="187"/>
      <c r="AE190" s="187"/>
      <c r="AF190" s="187"/>
      <c r="AG190" s="187"/>
      <c r="AH190" s="187"/>
      <c r="AI190" s="187"/>
      <c r="AJ190" s="187"/>
      <c r="AK190" s="187"/>
      <c r="AL190" s="187"/>
      <c r="AM190" s="187"/>
      <c r="AN190" s="187"/>
      <c r="AO190" s="187"/>
      <c r="AP190" s="187"/>
      <c r="AQ190" s="188"/>
      <c r="AR190" s="188"/>
    </row>
    <row r="191" spans="1:44" s="53" customFormat="1" ht="15" x14ac:dyDescent="0.2">
      <c r="A191" s="202"/>
      <c r="B191" s="203"/>
      <c r="C191" s="204"/>
      <c r="D191" s="204"/>
      <c r="E191" s="204"/>
      <c r="F191" s="204"/>
      <c r="G191" s="202"/>
      <c r="H191" s="202"/>
      <c r="S191" s="202"/>
      <c r="U191" s="202"/>
      <c r="W191" s="187"/>
      <c r="X191" s="187"/>
      <c r="Y191" s="187"/>
      <c r="Z191" s="187"/>
      <c r="AA191" s="187"/>
      <c r="AB191" s="187"/>
      <c r="AC191" s="187"/>
      <c r="AD191" s="187"/>
      <c r="AE191" s="187"/>
      <c r="AF191" s="187"/>
      <c r="AG191" s="187"/>
      <c r="AH191" s="187"/>
      <c r="AI191" s="187"/>
      <c r="AJ191" s="187"/>
      <c r="AK191" s="187"/>
      <c r="AL191" s="187"/>
      <c r="AM191" s="187"/>
      <c r="AN191" s="187"/>
      <c r="AO191" s="187"/>
      <c r="AP191" s="187"/>
      <c r="AQ191" s="188"/>
      <c r="AR191" s="188"/>
    </row>
    <row r="192" spans="1:44" s="53" customFormat="1" ht="15" x14ac:dyDescent="0.2">
      <c r="A192" s="202"/>
      <c r="B192" s="203"/>
      <c r="C192" s="204"/>
      <c r="D192" s="204"/>
      <c r="E192" s="204"/>
      <c r="F192" s="204"/>
      <c r="G192" s="202"/>
      <c r="H192" s="202"/>
      <c r="S192" s="202"/>
      <c r="U192" s="202"/>
      <c r="W192" s="187"/>
      <c r="X192" s="187"/>
      <c r="Y192" s="187"/>
      <c r="Z192" s="187"/>
      <c r="AA192" s="187"/>
      <c r="AB192" s="187"/>
      <c r="AC192" s="187"/>
      <c r="AD192" s="187"/>
      <c r="AE192" s="187"/>
      <c r="AF192" s="187"/>
      <c r="AG192" s="187"/>
      <c r="AH192" s="187"/>
      <c r="AI192" s="187"/>
      <c r="AJ192" s="187"/>
      <c r="AK192" s="187"/>
      <c r="AL192" s="187"/>
      <c r="AM192" s="187"/>
      <c r="AN192" s="187"/>
      <c r="AO192" s="187"/>
      <c r="AP192" s="187"/>
      <c r="AQ192" s="188"/>
      <c r="AR192" s="188"/>
    </row>
    <row r="193" spans="1:44" s="53" customFormat="1" ht="15" x14ac:dyDescent="0.2">
      <c r="A193" s="202"/>
      <c r="B193" s="203"/>
      <c r="C193" s="204"/>
      <c r="D193" s="204"/>
      <c r="E193" s="204"/>
      <c r="F193" s="204"/>
      <c r="G193" s="202"/>
      <c r="H193" s="202"/>
      <c r="S193" s="202"/>
      <c r="U193" s="202"/>
      <c r="W193" s="187"/>
      <c r="X193" s="187"/>
      <c r="Y193" s="187"/>
      <c r="Z193" s="187"/>
      <c r="AA193" s="187"/>
      <c r="AB193" s="187"/>
      <c r="AC193" s="187"/>
      <c r="AD193" s="187"/>
      <c r="AE193" s="187"/>
      <c r="AF193" s="187"/>
      <c r="AG193" s="187"/>
      <c r="AH193" s="187"/>
      <c r="AI193" s="187"/>
      <c r="AJ193" s="187"/>
      <c r="AK193" s="187"/>
      <c r="AL193" s="187"/>
      <c r="AM193" s="187"/>
      <c r="AN193" s="187"/>
      <c r="AO193" s="187"/>
      <c r="AP193" s="187"/>
      <c r="AQ193" s="188"/>
      <c r="AR193" s="188"/>
    </row>
    <row r="194" spans="1:44" s="53" customFormat="1" ht="15" x14ac:dyDescent="0.2">
      <c r="A194" s="202"/>
      <c r="B194" s="203"/>
      <c r="C194" s="204"/>
      <c r="D194" s="204"/>
      <c r="E194" s="204"/>
      <c r="F194" s="204"/>
      <c r="G194" s="202"/>
      <c r="H194" s="202"/>
      <c r="S194" s="202"/>
      <c r="U194" s="202"/>
      <c r="W194" s="187"/>
      <c r="X194" s="187"/>
      <c r="Y194" s="187"/>
      <c r="Z194" s="187"/>
      <c r="AA194" s="187"/>
      <c r="AB194" s="187"/>
      <c r="AC194" s="187"/>
      <c r="AD194" s="187"/>
      <c r="AE194" s="187"/>
      <c r="AF194" s="187"/>
      <c r="AG194" s="187"/>
      <c r="AH194" s="187"/>
      <c r="AI194" s="187"/>
      <c r="AJ194" s="187"/>
      <c r="AK194" s="187"/>
      <c r="AL194" s="187"/>
      <c r="AM194" s="187"/>
      <c r="AN194" s="187"/>
      <c r="AO194" s="187"/>
      <c r="AP194" s="187"/>
      <c r="AQ194" s="188"/>
      <c r="AR194" s="188"/>
    </row>
    <row r="195" spans="1:44" s="53" customFormat="1" ht="15" x14ac:dyDescent="0.2">
      <c r="A195" s="202"/>
      <c r="B195" s="203"/>
      <c r="C195" s="204"/>
      <c r="D195" s="204"/>
      <c r="E195" s="204"/>
      <c r="F195" s="204"/>
      <c r="G195" s="202"/>
      <c r="H195" s="202"/>
      <c r="S195" s="202"/>
      <c r="U195" s="202"/>
      <c r="W195" s="187"/>
      <c r="X195" s="187"/>
      <c r="Y195" s="187"/>
      <c r="Z195" s="187"/>
      <c r="AA195" s="187"/>
      <c r="AB195" s="187"/>
      <c r="AC195" s="187"/>
      <c r="AD195" s="187"/>
      <c r="AE195" s="187"/>
      <c r="AF195" s="187"/>
      <c r="AG195" s="187"/>
      <c r="AH195" s="187"/>
      <c r="AI195" s="187"/>
      <c r="AJ195" s="187"/>
      <c r="AK195" s="187"/>
      <c r="AL195" s="187"/>
      <c r="AM195" s="187"/>
      <c r="AN195" s="187"/>
      <c r="AO195" s="187"/>
      <c r="AP195" s="187"/>
      <c r="AQ195" s="188"/>
      <c r="AR195" s="188"/>
    </row>
    <row r="196" spans="1:44" s="53" customFormat="1" ht="15" x14ac:dyDescent="0.2">
      <c r="A196" s="202"/>
      <c r="B196" s="203"/>
      <c r="C196" s="204"/>
      <c r="D196" s="204"/>
      <c r="E196" s="204"/>
      <c r="F196" s="204"/>
      <c r="G196" s="202"/>
      <c r="H196" s="202"/>
      <c r="S196" s="202"/>
      <c r="U196" s="202"/>
      <c r="W196" s="187"/>
      <c r="X196" s="187"/>
      <c r="Y196" s="187"/>
      <c r="Z196" s="187"/>
      <c r="AA196" s="187"/>
      <c r="AB196" s="187"/>
      <c r="AC196" s="187"/>
      <c r="AD196" s="187"/>
      <c r="AE196" s="187"/>
      <c r="AF196" s="187"/>
      <c r="AG196" s="187"/>
      <c r="AH196" s="187"/>
      <c r="AI196" s="187"/>
      <c r="AJ196" s="187"/>
      <c r="AK196" s="187"/>
      <c r="AL196" s="187"/>
      <c r="AM196" s="187"/>
      <c r="AN196" s="187"/>
      <c r="AO196" s="187"/>
      <c r="AP196" s="187"/>
      <c r="AQ196" s="188"/>
      <c r="AR196" s="188"/>
    </row>
    <row r="197" spans="1:44" s="53" customFormat="1" ht="15" x14ac:dyDescent="0.2">
      <c r="A197" s="202"/>
      <c r="B197" s="203"/>
      <c r="C197" s="204"/>
      <c r="D197" s="204"/>
      <c r="E197" s="204"/>
      <c r="F197" s="204"/>
      <c r="G197" s="202"/>
      <c r="H197" s="202"/>
      <c r="S197" s="202"/>
      <c r="U197" s="202"/>
      <c r="W197" s="187"/>
      <c r="X197" s="187"/>
      <c r="Y197" s="187"/>
      <c r="Z197" s="187"/>
      <c r="AA197" s="187"/>
      <c r="AB197" s="187"/>
      <c r="AC197" s="187"/>
      <c r="AD197" s="187"/>
      <c r="AE197" s="187"/>
      <c r="AF197" s="187"/>
      <c r="AG197" s="187"/>
      <c r="AH197" s="187"/>
      <c r="AI197" s="187"/>
      <c r="AJ197" s="187"/>
      <c r="AK197" s="187"/>
      <c r="AL197" s="187"/>
      <c r="AM197" s="187"/>
      <c r="AN197" s="187"/>
      <c r="AO197" s="187"/>
      <c r="AP197" s="187"/>
      <c r="AQ197" s="188"/>
      <c r="AR197" s="188"/>
    </row>
    <row r="198" spans="1:44" s="53" customFormat="1" ht="15" x14ac:dyDescent="0.2">
      <c r="A198" s="202"/>
      <c r="B198" s="203"/>
      <c r="C198" s="204"/>
      <c r="D198" s="204"/>
      <c r="E198" s="204"/>
      <c r="F198" s="204"/>
      <c r="G198" s="202"/>
      <c r="H198" s="202"/>
      <c r="S198" s="202"/>
      <c r="U198" s="202"/>
      <c r="W198" s="187"/>
      <c r="X198" s="187"/>
      <c r="Y198" s="187"/>
      <c r="Z198" s="187"/>
      <c r="AA198" s="187"/>
      <c r="AB198" s="187"/>
      <c r="AC198" s="187"/>
      <c r="AD198" s="187"/>
      <c r="AE198" s="187"/>
      <c r="AF198" s="187"/>
      <c r="AG198" s="187"/>
      <c r="AH198" s="187"/>
      <c r="AI198" s="187"/>
      <c r="AJ198" s="187"/>
      <c r="AK198" s="187"/>
      <c r="AL198" s="187"/>
      <c r="AM198" s="187"/>
      <c r="AN198" s="187"/>
      <c r="AO198" s="187"/>
      <c r="AP198" s="187"/>
      <c r="AQ198" s="188"/>
      <c r="AR198" s="188"/>
    </row>
    <row r="199" spans="1:44" s="53" customFormat="1" ht="15" x14ac:dyDescent="0.2">
      <c r="A199" s="202"/>
      <c r="B199" s="203"/>
      <c r="C199" s="204"/>
      <c r="D199" s="204"/>
      <c r="E199" s="204"/>
      <c r="F199" s="204"/>
      <c r="G199" s="202"/>
      <c r="H199" s="202"/>
      <c r="S199" s="202"/>
      <c r="U199" s="202"/>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8"/>
      <c r="AR199" s="188"/>
    </row>
    <row r="200" spans="1:44" s="53" customFormat="1" ht="15" x14ac:dyDescent="0.2">
      <c r="A200" s="202"/>
      <c r="B200" s="203"/>
      <c r="C200" s="204"/>
      <c r="D200" s="204"/>
      <c r="E200" s="204"/>
      <c r="F200" s="204"/>
      <c r="G200" s="202"/>
      <c r="H200" s="202"/>
      <c r="S200" s="202"/>
      <c r="U200" s="202"/>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8"/>
      <c r="AR200" s="188"/>
    </row>
    <row r="201" spans="1:44" s="53" customFormat="1" ht="15" x14ac:dyDescent="0.2">
      <c r="A201" s="202"/>
      <c r="B201" s="203"/>
      <c r="C201" s="204"/>
      <c r="D201" s="204"/>
      <c r="E201" s="204"/>
      <c r="F201" s="204"/>
      <c r="G201" s="202"/>
      <c r="H201" s="202"/>
      <c r="S201" s="202"/>
      <c r="U201" s="202"/>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8"/>
      <c r="AR201" s="188"/>
    </row>
    <row r="202" spans="1:44" s="53" customFormat="1" ht="15" x14ac:dyDescent="0.2">
      <c r="A202" s="202"/>
      <c r="B202" s="203"/>
      <c r="C202" s="204"/>
      <c r="D202" s="204"/>
      <c r="E202" s="204"/>
      <c r="F202" s="204"/>
      <c r="G202" s="202"/>
      <c r="H202" s="202"/>
      <c r="S202" s="202"/>
      <c r="U202" s="202"/>
      <c r="W202" s="187"/>
      <c r="X202" s="187"/>
      <c r="Y202" s="187"/>
      <c r="Z202" s="187"/>
      <c r="AA202" s="187"/>
      <c r="AB202" s="187"/>
      <c r="AC202" s="187"/>
      <c r="AD202" s="187"/>
      <c r="AE202" s="187"/>
      <c r="AF202" s="187"/>
      <c r="AG202" s="187"/>
      <c r="AH202" s="187"/>
      <c r="AI202" s="187"/>
      <c r="AJ202" s="187"/>
      <c r="AK202" s="187"/>
      <c r="AL202" s="187"/>
      <c r="AM202" s="187"/>
      <c r="AN202" s="187"/>
      <c r="AO202" s="187"/>
      <c r="AP202" s="187"/>
      <c r="AQ202" s="188"/>
      <c r="AR202" s="188"/>
    </row>
    <row r="203" spans="1:44" s="53" customFormat="1" ht="15" x14ac:dyDescent="0.2">
      <c r="A203" s="202"/>
      <c r="B203" s="203"/>
      <c r="C203" s="204"/>
      <c r="D203" s="204"/>
      <c r="E203" s="204"/>
      <c r="F203" s="204"/>
      <c r="G203" s="202"/>
      <c r="H203" s="202"/>
      <c r="S203" s="202"/>
      <c r="U203" s="202"/>
      <c r="W203" s="187"/>
      <c r="X203" s="187"/>
      <c r="Y203" s="187"/>
      <c r="Z203" s="187"/>
      <c r="AA203" s="187"/>
      <c r="AB203" s="187"/>
      <c r="AC203" s="187"/>
      <c r="AD203" s="187"/>
      <c r="AE203" s="187"/>
      <c r="AF203" s="187"/>
      <c r="AG203" s="187"/>
      <c r="AH203" s="187"/>
      <c r="AI203" s="187"/>
      <c r="AJ203" s="187"/>
      <c r="AK203" s="187"/>
      <c r="AL203" s="187"/>
      <c r="AM203" s="187"/>
      <c r="AN203" s="187"/>
      <c r="AO203" s="187"/>
      <c r="AP203" s="187"/>
      <c r="AQ203" s="188"/>
      <c r="AR203" s="188"/>
    </row>
    <row r="204" spans="1:44" s="53" customFormat="1" ht="15" x14ac:dyDescent="0.2">
      <c r="A204" s="202"/>
      <c r="B204" s="203"/>
      <c r="C204" s="204"/>
      <c r="D204" s="204"/>
      <c r="E204" s="204"/>
      <c r="F204" s="204"/>
      <c r="G204" s="202"/>
      <c r="H204" s="202"/>
      <c r="S204" s="202"/>
      <c r="U204" s="202"/>
      <c r="W204" s="187"/>
      <c r="X204" s="187"/>
      <c r="Y204" s="187"/>
      <c r="Z204" s="187"/>
      <c r="AA204" s="187"/>
      <c r="AB204" s="187"/>
      <c r="AC204" s="187"/>
      <c r="AD204" s="187"/>
      <c r="AE204" s="187"/>
      <c r="AF204" s="187"/>
      <c r="AG204" s="187"/>
      <c r="AH204" s="187"/>
      <c r="AI204" s="187"/>
      <c r="AJ204" s="187"/>
      <c r="AK204" s="187"/>
      <c r="AL204" s="187"/>
      <c r="AM204" s="187"/>
      <c r="AN204" s="187"/>
      <c r="AO204" s="187"/>
      <c r="AP204" s="187"/>
      <c r="AQ204" s="188"/>
      <c r="AR204" s="188"/>
    </row>
    <row r="205" spans="1:44" s="53" customFormat="1" ht="15" x14ac:dyDescent="0.2">
      <c r="A205" s="202"/>
      <c r="B205" s="203"/>
      <c r="C205" s="204"/>
      <c r="D205" s="204"/>
      <c r="E205" s="204"/>
      <c r="F205" s="204"/>
      <c r="G205" s="202"/>
      <c r="H205" s="202"/>
      <c r="S205" s="202"/>
      <c r="U205" s="202"/>
      <c r="W205" s="187"/>
      <c r="X205" s="187"/>
      <c r="Y205" s="187"/>
      <c r="Z205" s="187"/>
      <c r="AA205" s="187"/>
      <c r="AB205" s="187"/>
      <c r="AC205" s="187"/>
      <c r="AD205" s="187"/>
      <c r="AE205" s="187"/>
      <c r="AF205" s="187"/>
      <c r="AG205" s="187"/>
      <c r="AH205" s="187"/>
      <c r="AI205" s="187"/>
      <c r="AJ205" s="187"/>
      <c r="AK205" s="187"/>
      <c r="AL205" s="187"/>
      <c r="AM205" s="187"/>
      <c r="AN205" s="187"/>
      <c r="AO205" s="187"/>
      <c r="AP205" s="187"/>
      <c r="AQ205" s="188"/>
      <c r="AR205" s="188"/>
    </row>
    <row r="206" spans="1:44" s="53" customFormat="1" ht="15" x14ac:dyDescent="0.2">
      <c r="A206" s="202"/>
      <c r="B206" s="203"/>
      <c r="C206" s="204"/>
      <c r="D206" s="204"/>
      <c r="E206" s="204"/>
      <c r="F206" s="204"/>
      <c r="G206" s="202"/>
      <c r="H206" s="202"/>
      <c r="S206" s="202"/>
      <c r="U206" s="202"/>
      <c r="W206" s="187"/>
      <c r="X206" s="187"/>
      <c r="Y206" s="187"/>
      <c r="Z206" s="187"/>
      <c r="AA206" s="187"/>
      <c r="AB206" s="187"/>
      <c r="AC206" s="187"/>
      <c r="AD206" s="187"/>
      <c r="AE206" s="187"/>
      <c r="AF206" s="187"/>
      <c r="AG206" s="187"/>
      <c r="AH206" s="187"/>
      <c r="AI206" s="187"/>
      <c r="AJ206" s="187"/>
      <c r="AK206" s="187"/>
      <c r="AL206" s="187"/>
      <c r="AM206" s="187"/>
      <c r="AN206" s="187"/>
      <c r="AO206" s="187"/>
      <c r="AP206" s="187"/>
      <c r="AQ206" s="188"/>
      <c r="AR206" s="188"/>
    </row>
    <row r="207" spans="1:44" s="53" customFormat="1" ht="15" x14ac:dyDescent="0.2">
      <c r="A207" s="202"/>
      <c r="B207" s="203"/>
      <c r="C207" s="204"/>
      <c r="D207" s="204"/>
      <c r="E207" s="204"/>
      <c r="F207" s="204"/>
      <c r="G207" s="202"/>
      <c r="H207" s="202"/>
      <c r="S207" s="202"/>
      <c r="U207" s="202"/>
      <c r="W207" s="187"/>
      <c r="X207" s="187"/>
      <c r="Y207" s="187"/>
      <c r="Z207" s="187"/>
      <c r="AA207" s="187"/>
      <c r="AB207" s="187"/>
      <c r="AC207" s="187"/>
      <c r="AD207" s="187"/>
      <c r="AE207" s="187"/>
      <c r="AF207" s="187"/>
      <c r="AG207" s="187"/>
      <c r="AH207" s="187"/>
      <c r="AI207" s="187"/>
      <c r="AJ207" s="187"/>
      <c r="AK207" s="187"/>
      <c r="AL207" s="187"/>
      <c r="AM207" s="187"/>
      <c r="AN207" s="187"/>
      <c r="AO207" s="187"/>
      <c r="AP207" s="187"/>
      <c r="AQ207" s="188"/>
      <c r="AR207" s="188"/>
    </row>
    <row r="208" spans="1:44" s="53" customFormat="1" ht="15" x14ac:dyDescent="0.2">
      <c r="A208" s="202"/>
      <c r="B208" s="203"/>
      <c r="C208" s="204"/>
      <c r="D208" s="204"/>
      <c r="E208" s="204"/>
      <c r="F208" s="204"/>
      <c r="G208" s="202"/>
      <c r="H208" s="202"/>
      <c r="S208" s="202"/>
      <c r="U208" s="202"/>
      <c r="W208" s="187"/>
      <c r="X208" s="187"/>
      <c r="Y208" s="187"/>
      <c r="Z208" s="187"/>
      <c r="AA208" s="187"/>
      <c r="AB208" s="187"/>
      <c r="AC208" s="187"/>
      <c r="AD208" s="187"/>
      <c r="AE208" s="187"/>
      <c r="AF208" s="187"/>
      <c r="AG208" s="187"/>
      <c r="AH208" s="187"/>
      <c r="AI208" s="187"/>
      <c r="AJ208" s="187"/>
      <c r="AK208" s="187"/>
      <c r="AL208" s="187"/>
      <c r="AM208" s="187"/>
      <c r="AN208" s="187"/>
      <c r="AO208" s="187"/>
      <c r="AP208" s="187"/>
      <c r="AQ208" s="188"/>
      <c r="AR208" s="188"/>
    </row>
    <row r="209" spans="1:44" s="53" customFormat="1" ht="15" x14ac:dyDescent="0.2">
      <c r="A209" s="202"/>
      <c r="B209" s="203"/>
      <c r="C209" s="204"/>
      <c r="D209" s="204"/>
      <c r="E209" s="204"/>
      <c r="F209" s="204"/>
      <c r="G209" s="202"/>
      <c r="H209" s="202"/>
      <c r="S209" s="202"/>
      <c r="U209" s="202"/>
      <c r="W209" s="187"/>
      <c r="X209" s="187"/>
      <c r="Y209" s="187"/>
      <c r="Z209" s="187"/>
      <c r="AA209" s="187"/>
      <c r="AB209" s="187"/>
      <c r="AC209" s="187"/>
      <c r="AD209" s="187"/>
      <c r="AE209" s="187"/>
      <c r="AF209" s="187"/>
      <c r="AG209" s="187"/>
      <c r="AH209" s="187"/>
      <c r="AI209" s="187"/>
      <c r="AJ209" s="187"/>
      <c r="AK209" s="187"/>
      <c r="AL209" s="187"/>
      <c r="AM209" s="187"/>
      <c r="AN209" s="187"/>
      <c r="AO209" s="187"/>
      <c r="AP209" s="187"/>
      <c r="AQ209" s="188"/>
      <c r="AR209" s="188"/>
    </row>
    <row r="210" spans="1:44" s="53" customFormat="1" ht="15" x14ac:dyDescent="0.2">
      <c r="A210" s="202"/>
      <c r="B210" s="203"/>
      <c r="C210" s="204"/>
      <c r="D210" s="204"/>
      <c r="E210" s="204"/>
      <c r="F210" s="204"/>
      <c r="G210" s="202"/>
      <c r="H210" s="202"/>
      <c r="S210" s="202"/>
      <c r="U210" s="202"/>
      <c r="W210" s="187"/>
      <c r="X210" s="187"/>
      <c r="Y210" s="187"/>
      <c r="Z210" s="187"/>
      <c r="AA210" s="187"/>
      <c r="AB210" s="187"/>
      <c r="AC210" s="187"/>
      <c r="AD210" s="187"/>
      <c r="AE210" s="187"/>
      <c r="AF210" s="187"/>
      <c r="AG210" s="187"/>
      <c r="AH210" s="187"/>
      <c r="AI210" s="187"/>
      <c r="AJ210" s="187"/>
      <c r="AK210" s="187"/>
      <c r="AL210" s="187"/>
      <c r="AM210" s="187"/>
      <c r="AN210" s="187"/>
      <c r="AO210" s="187"/>
      <c r="AP210" s="187"/>
      <c r="AQ210" s="188"/>
      <c r="AR210" s="188"/>
    </row>
    <row r="211" spans="1:44" s="53" customFormat="1" ht="15" x14ac:dyDescent="0.2">
      <c r="A211" s="202"/>
      <c r="B211" s="203"/>
      <c r="C211" s="204"/>
      <c r="D211" s="204"/>
      <c r="E211" s="204"/>
      <c r="F211" s="204"/>
      <c r="G211" s="202"/>
      <c r="H211" s="202"/>
      <c r="S211" s="202"/>
      <c r="U211" s="202"/>
      <c r="W211" s="187"/>
      <c r="X211" s="187"/>
      <c r="Y211" s="187"/>
      <c r="Z211" s="187"/>
      <c r="AA211" s="187"/>
      <c r="AB211" s="187"/>
      <c r="AC211" s="187"/>
      <c r="AD211" s="187"/>
      <c r="AE211" s="187"/>
      <c r="AF211" s="187"/>
      <c r="AG211" s="187"/>
      <c r="AH211" s="187"/>
      <c r="AI211" s="187"/>
      <c r="AJ211" s="187"/>
      <c r="AK211" s="187"/>
      <c r="AL211" s="187"/>
      <c r="AM211" s="187"/>
      <c r="AN211" s="187"/>
      <c r="AO211" s="187"/>
      <c r="AP211" s="187"/>
      <c r="AQ211" s="188"/>
      <c r="AR211" s="188"/>
    </row>
    <row r="212" spans="1:44" s="53" customFormat="1" ht="15" x14ac:dyDescent="0.2">
      <c r="A212" s="202"/>
      <c r="B212" s="203"/>
      <c r="C212" s="204"/>
      <c r="D212" s="204"/>
      <c r="E212" s="204"/>
      <c r="F212" s="204"/>
      <c r="G212" s="202"/>
      <c r="H212" s="202"/>
      <c r="S212" s="202"/>
      <c r="U212" s="202"/>
      <c r="W212" s="187"/>
      <c r="X212" s="187"/>
      <c r="Y212" s="187"/>
      <c r="Z212" s="187"/>
      <c r="AA212" s="187"/>
      <c r="AB212" s="187"/>
      <c r="AC212" s="187"/>
      <c r="AD212" s="187"/>
      <c r="AE212" s="187"/>
      <c r="AF212" s="187"/>
      <c r="AG212" s="187"/>
      <c r="AH212" s="187"/>
      <c r="AI212" s="187"/>
      <c r="AJ212" s="187"/>
      <c r="AK212" s="187"/>
      <c r="AL212" s="187"/>
      <c r="AM212" s="187"/>
      <c r="AN212" s="187"/>
      <c r="AO212" s="187"/>
      <c r="AP212" s="187"/>
      <c r="AQ212" s="188"/>
      <c r="AR212" s="188"/>
    </row>
    <row r="213" spans="1:44" s="53" customFormat="1" ht="15" x14ac:dyDescent="0.2">
      <c r="A213" s="202"/>
      <c r="B213" s="203"/>
      <c r="C213" s="204"/>
      <c r="D213" s="204"/>
      <c r="E213" s="204"/>
      <c r="F213" s="204"/>
      <c r="G213" s="202"/>
      <c r="H213" s="202"/>
      <c r="S213" s="202"/>
      <c r="U213" s="202"/>
      <c r="W213" s="187"/>
      <c r="X213" s="187"/>
      <c r="Y213" s="187"/>
      <c r="Z213" s="187"/>
      <c r="AA213" s="187"/>
      <c r="AB213" s="187"/>
      <c r="AC213" s="187"/>
      <c r="AD213" s="187"/>
      <c r="AE213" s="187"/>
      <c r="AF213" s="187"/>
      <c r="AG213" s="187"/>
      <c r="AH213" s="187"/>
      <c r="AI213" s="187"/>
      <c r="AJ213" s="187"/>
      <c r="AK213" s="187"/>
      <c r="AL213" s="187"/>
      <c r="AM213" s="187"/>
      <c r="AN213" s="187"/>
      <c r="AO213" s="187"/>
      <c r="AP213" s="187"/>
      <c r="AQ213" s="188"/>
      <c r="AR213" s="188"/>
    </row>
    <row r="214" spans="1:44" s="53" customFormat="1" ht="15" x14ac:dyDescent="0.2">
      <c r="A214" s="202"/>
      <c r="B214" s="203"/>
      <c r="C214" s="204"/>
      <c r="D214" s="204"/>
      <c r="E214" s="204"/>
      <c r="F214" s="204"/>
      <c r="G214" s="202"/>
      <c r="H214" s="202"/>
      <c r="S214" s="202"/>
      <c r="U214" s="202"/>
      <c r="W214" s="187"/>
      <c r="X214" s="187"/>
      <c r="Y214" s="187"/>
      <c r="Z214" s="187"/>
      <c r="AA214" s="187"/>
      <c r="AB214" s="187"/>
      <c r="AC214" s="187"/>
      <c r="AD214" s="187"/>
      <c r="AE214" s="187"/>
      <c r="AF214" s="187"/>
      <c r="AG214" s="187"/>
      <c r="AH214" s="187"/>
      <c r="AI214" s="187"/>
      <c r="AJ214" s="187"/>
      <c r="AK214" s="187"/>
      <c r="AL214" s="187"/>
      <c r="AM214" s="187"/>
      <c r="AN214" s="187"/>
      <c r="AO214" s="187"/>
      <c r="AP214" s="187"/>
      <c r="AQ214" s="188"/>
      <c r="AR214" s="188"/>
    </row>
    <row r="215" spans="1:44" s="53" customFormat="1" ht="15" x14ac:dyDescent="0.2">
      <c r="A215" s="202"/>
      <c r="B215" s="203"/>
      <c r="C215" s="204"/>
      <c r="D215" s="204"/>
      <c r="E215" s="204"/>
      <c r="F215" s="204"/>
      <c r="G215" s="202"/>
      <c r="H215" s="202"/>
      <c r="S215" s="202"/>
      <c r="U215" s="202"/>
      <c r="W215" s="187"/>
      <c r="X215" s="187"/>
      <c r="Y215" s="187"/>
      <c r="Z215" s="187"/>
      <c r="AA215" s="187"/>
      <c r="AB215" s="187"/>
      <c r="AC215" s="187"/>
      <c r="AD215" s="187"/>
      <c r="AE215" s="187"/>
      <c r="AF215" s="187"/>
      <c r="AG215" s="187"/>
      <c r="AH215" s="187"/>
      <c r="AI215" s="187"/>
      <c r="AJ215" s="187"/>
      <c r="AK215" s="187"/>
      <c r="AL215" s="187"/>
      <c r="AM215" s="187"/>
      <c r="AN215" s="187"/>
      <c r="AO215" s="187"/>
      <c r="AP215" s="187"/>
      <c r="AQ215" s="188"/>
      <c r="AR215" s="188"/>
    </row>
    <row r="216" spans="1:44" s="53" customFormat="1" ht="15" x14ac:dyDescent="0.2">
      <c r="A216" s="202"/>
      <c r="B216" s="203"/>
      <c r="C216" s="204"/>
      <c r="D216" s="204"/>
      <c r="E216" s="204"/>
      <c r="F216" s="204"/>
      <c r="G216" s="202"/>
      <c r="H216" s="202"/>
      <c r="S216" s="202"/>
      <c r="U216" s="202"/>
      <c r="W216" s="187"/>
      <c r="X216" s="187"/>
      <c r="Y216" s="187"/>
      <c r="Z216" s="187"/>
      <c r="AA216" s="187"/>
      <c r="AB216" s="187"/>
      <c r="AC216" s="187"/>
      <c r="AD216" s="187"/>
      <c r="AE216" s="187"/>
      <c r="AF216" s="187"/>
      <c r="AG216" s="187"/>
      <c r="AH216" s="187"/>
      <c r="AI216" s="187"/>
      <c r="AJ216" s="187"/>
      <c r="AK216" s="187"/>
      <c r="AL216" s="187"/>
      <c r="AM216" s="187"/>
      <c r="AN216" s="187"/>
      <c r="AO216" s="187"/>
      <c r="AP216" s="187"/>
      <c r="AQ216" s="188"/>
      <c r="AR216" s="188"/>
    </row>
    <row r="217" spans="1:44" s="53" customFormat="1" ht="15" x14ac:dyDescent="0.2">
      <c r="A217" s="202"/>
      <c r="B217" s="203"/>
      <c r="C217" s="204"/>
      <c r="D217" s="204"/>
      <c r="E217" s="204"/>
      <c r="F217" s="204"/>
      <c r="G217" s="202"/>
      <c r="H217" s="202"/>
      <c r="S217" s="202"/>
      <c r="U217" s="202"/>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8"/>
      <c r="AR217" s="188"/>
    </row>
    <row r="218" spans="1:44" s="53" customFormat="1" ht="15" x14ac:dyDescent="0.2">
      <c r="A218" s="202"/>
      <c r="B218" s="203"/>
      <c r="C218" s="204"/>
      <c r="D218" s="204"/>
      <c r="E218" s="204"/>
      <c r="F218" s="204"/>
      <c r="G218" s="202"/>
      <c r="H218" s="202"/>
      <c r="S218" s="202"/>
      <c r="U218" s="202"/>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8"/>
      <c r="AR218" s="188"/>
    </row>
    <row r="219" spans="1:44" s="53" customFormat="1" ht="15" x14ac:dyDescent="0.2">
      <c r="A219" s="202"/>
      <c r="B219" s="203"/>
      <c r="C219" s="204"/>
      <c r="D219" s="204"/>
      <c r="E219" s="204"/>
      <c r="F219" s="204"/>
      <c r="G219" s="202"/>
      <c r="H219" s="202"/>
      <c r="S219" s="202"/>
      <c r="U219" s="202"/>
      <c r="W219" s="187"/>
      <c r="X219" s="187"/>
      <c r="Y219" s="187"/>
      <c r="Z219" s="187"/>
      <c r="AA219" s="187"/>
      <c r="AB219" s="187"/>
      <c r="AC219" s="187"/>
      <c r="AD219" s="187"/>
      <c r="AE219" s="187"/>
      <c r="AF219" s="187"/>
      <c r="AG219" s="187"/>
      <c r="AH219" s="187"/>
      <c r="AI219" s="187"/>
      <c r="AJ219" s="187"/>
      <c r="AK219" s="187"/>
      <c r="AL219" s="187"/>
      <c r="AM219" s="187"/>
      <c r="AN219" s="187"/>
      <c r="AO219" s="187"/>
      <c r="AP219" s="187"/>
      <c r="AQ219" s="188"/>
      <c r="AR219" s="188"/>
    </row>
    <row r="220" spans="1:44" s="53" customFormat="1" ht="15" x14ac:dyDescent="0.2">
      <c r="A220" s="202"/>
      <c r="B220" s="203"/>
      <c r="C220" s="204"/>
      <c r="D220" s="204"/>
      <c r="E220" s="204"/>
      <c r="F220" s="204"/>
      <c r="G220" s="202"/>
      <c r="H220" s="202"/>
      <c r="S220" s="202"/>
      <c r="U220" s="202"/>
      <c r="W220" s="187"/>
      <c r="X220" s="187"/>
      <c r="Y220" s="187"/>
      <c r="Z220" s="187"/>
      <c r="AA220" s="187"/>
      <c r="AB220" s="187"/>
      <c r="AC220" s="187"/>
      <c r="AD220" s="187"/>
      <c r="AE220" s="187"/>
      <c r="AF220" s="187"/>
      <c r="AG220" s="187"/>
      <c r="AH220" s="187"/>
      <c r="AI220" s="187"/>
      <c r="AJ220" s="187"/>
      <c r="AK220" s="187"/>
      <c r="AL220" s="187"/>
      <c r="AM220" s="187"/>
      <c r="AN220" s="187"/>
      <c r="AO220" s="187"/>
      <c r="AP220" s="187"/>
      <c r="AQ220" s="188"/>
      <c r="AR220" s="188"/>
    </row>
    <row r="221" spans="1:44" s="53" customFormat="1" ht="15" x14ac:dyDescent="0.2">
      <c r="A221" s="202"/>
      <c r="B221" s="203"/>
      <c r="C221" s="204"/>
      <c r="D221" s="204"/>
      <c r="E221" s="204"/>
      <c r="F221" s="204"/>
      <c r="G221" s="202"/>
      <c r="H221" s="202"/>
      <c r="S221" s="202"/>
      <c r="U221" s="202"/>
      <c r="W221" s="187"/>
      <c r="X221" s="187"/>
      <c r="Y221" s="187"/>
      <c r="Z221" s="187"/>
      <c r="AA221" s="187"/>
      <c r="AB221" s="187"/>
      <c r="AC221" s="187"/>
      <c r="AD221" s="187"/>
      <c r="AE221" s="187"/>
      <c r="AF221" s="187"/>
      <c r="AG221" s="187"/>
      <c r="AH221" s="187"/>
      <c r="AI221" s="187"/>
      <c r="AJ221" s="187"/>
      <c r="AK221" s="187"/>
      <c r="AL221" s="187"/>
      <c r="AM221" s="187"/>
      <c r="AN221" s="187"/>
      <c r="AO221" s="187"/>
      <c r="AP221" s="187"/>
      <c r="AQ221" s="188"/>
      <c r="AR221" s="188"/>
    </row>
    <row r="222" spans="1:44" s="53" customFormat="1" ht="15" x14ac:dyDescent="0.2">
      <c r="A222" s="202"/>
      <c r="B222" s="203"/>
      <c r="C222" s="204"/>
      <c r="D222" s="204"/>
      <c r="E222" s="204"/>
      <c r="F222" s="204"/>
      <c r="G222" s="202"/>
      <c r="H222" s="202"/>
      <c r="S222" s="202"/>
      <c r="U222" s="202"/>
      <c r="W222" s="187"/>
      <c r="X222" s="187"/>
      <c r="Y222" s="187"/>
      <c r="Z222" s="187"/>
      <c r="AA222" s="187"/>
      <c r="AB222" s="187"/>
      <c r="AC222" s="187"/>
      <c r="AD222" s="187"/>
      <c r="AE222" s="187"/>
      <c r="AF222" s="187"/>
      <c r="AG222" s="187"/>
      <c r="AH222" s="187"/>
      <c r="AI222" s="187"/>
      <c r="AJ222" s="187"/>
      <c r="AK222" s="187"/>
      <c r="AL222" s="187"/>
      <c r="AM222" s="187"/>
      <c r="AN222" s="187"/>
      <c r="AO222" s="187"/>
      <c r="AP222" s="187"/>
      <c r="AQ222" s="188"/>
      <c r="AR222" s="188"/>
    </row>
    <row r="223" spans="1:44" s="53" customFormat="1" ht="15" x14ac:dyDescent="0.2">
      <c r="A223" s="202"/>
      <c r="B223" s="203"/>
      <c r="C223" s="204"/>
      <c r="D223" s="204"/>
      <c r="E223" s="204"/>
      <c r="F223" s="204"/>
      <c r="G223" s="202"/>
      <c r="H223" s="202"/>
      <c r="S223" s="202"/>
      <c r="U223" s="202"/>
      <c r="W223" s="187"/>
      <c r="X223" s="187"/>
      <c r="Y223" s="187"/>
      <c r="Z223" s="187"/>
      <c r="AA223" s="187"/>
      <c r="AB223" s="187"/>
      <c r="AC223" s="187"/>
      <c r="AD223" s="187"/>
      <c r="AE223" s="187"/>
      <c r="AF223" s="187"/>
      <c r="AG223" s="187"/>
      <c r="AH223" s="187"/>
      <c r="AI223" s="187"/>
      <c r="AJ223" s="187"/>
      <c r="AK223" s="187"/>
      <c r="AL223" s="187"/>
      <c r="AM223" s="187"/>
      <c r="AN223" s="187"/>
      <c r="AO223" s="187"/>
      <c r="AP223" s="187"/>
      <c r="AQ223" s="188"/>
      <c r="AR223" s="188"/>
    </row>
    <row r="224" spans="1:44" s="53" customFormat="1" ht="15" x14ac:dyDescent="0.2">
      <c r="A224" s="202"/>
      <c r="B224" s="203"/>
      <c r="C224" s="204"/>
      <c r="D224" s="204"/>
      <c r="E224" s="204"/>
      <c r="F224" s="204"/>
      <c r="G224" s="202"/>
      <c r="H224" s="202"/>
      <c r="S224" s="202"/>
      <c r="U224" s="202"/>
      <c r="W224" s="187"/>
      <c r="X224" s="187"/>
      <c r="Y224" s="187"/>
      <c r="Z224" s="187"/>
      <c r="AA224" s="187"/>
      <c r="AB224" s="187"/>
      <c r="AC224" s="187"/>
      <c r="AD224" s="187"/>
      <c r="AE224" s="187"/>
      <c r="AF224" s="187"/>
      <c r="AG224" s="187"/>
      <c r="AH224" s="187"/>
      <c r="AI224" s="187"/>
      <c r="AJ224" s="187"/>
      <c r="AK224" s="187"/>
      <c r="AL224" s="187"/>
      <c r="AM224" s="187"/>
      <c r="AN224" s="187"/>
      <c r="AO224" s="187"/>
      <c r="AP224" s="187"/>
      <c r="AQ224" s="188"/>
      <c r="AR224" s="188"/>
    </row>
    <row r="225" spans="1:44" s="53" customFormat="1" ht="15" x14ac:dyDescent="0.2">
      <c r="A225" s="202"/>
      <c r="B225" s="203"/>
      <c r="C225" s="204"/>
      <c r="D225" s="204"/>
      <c r="E225" s="204"/>
      <c r="F225" s="204"/>
      <c r="G225" s="202"/>
      <c r="H225" s="202"/>
      <c r="S225" s="202"/>
      <c r="U225" s="202"/>
      <c r="W225" s="187"/>
      <c r="X225" s="187"/>
      <c r="Y225" s="187"/>
      <c r="Z225" s="187"/>
      <c r="AA225" s="187"/>
      <c r="AB225" s="187"/>
      <c r="AC225" s="187"/>
      <c r="AD225" s="187"/>
      <c r="AE225" s="187"/>
      <c r="AF225" s="187"/>
      <c r="AG225" s="187"/>
      <c r="AH225" s="187"/>
      <c r="AI225" s="187"/>
      <c r="AJ225" s="187"/>
      <c r="AK225" s="187"/>
      <c r="AL225" s="187"/>
      <c r="AM225" s="187"/>
      <c r="AN225" s="187"/>
      <c r="AO225" s="187"/>
      <c r="AP225" s="187"/>
      <c r="AQ225" s="188"/>
      <c r="AR225" s="188"/>
    </row>
    <row r="226" spans="1:44" s="53" customFormat="1" ht="15" x14ac:dyDescent="0.2">
      <c r="A226" s="202"/>
      <c r="B226" s="203"/>
      <c r="C226" s="204"/>
      <c r="D226" s="204"/>
      <c r="E226" s="204"/>
      <c r="F226" s="204"/>
      <c r="G226" s="202"/>
      <c r="H226" s="202"/>
      <c r="S226" s="202"/>
      <c r="U226" s="202"/>
      <c r="W226" s="187"/>
      <c r="X226" s="187"/>
      <c r="Y226" s="187"/>
      <c r="Z226" s="187"/>
      <c r="AA226" s="187"/>
      <c r="AB226" s="187"/>
      <c r="AC226" s="187"/>
      <c r="AD226" s="187"/>
      <c r="AE226" s="187"/>
      <c r="AF226" s="187"/>
      <c r="AG226" s="187"/>
      <c r="AH226" s="187"/>
      <c r="AI226" s="187"/>
      <c r="AJ226" s="187"/>
      <c r="AK226" s="187"/>
      <c r="AL226" s="187"/>
      <c r="AM226" s="187"/>
      <c r="AN226" s="187"/>
      <c r="AO226" s="187"/>
      <c r="AP226" s="187"/>
      <c r="AQ226" s="188"/>
      <c r="AR226" s="188"/>
    </row>
    <row r="227" spans="1:44" s="53" customFormat="1" ht="15" x14ac:dyDescent="0.2">
      <c r="A227" s="202"/>
      <c r="B227" s="203"/>
      <c r="C227" s="204"/>
      <c r="D227" s="204"/>
      <c r="E227" s="204"/>
      <c r="F227" s="204"/>
      <c r="G227" s="202"/>
      <c r="H227" s="202"/>
      <c r="S227" s="202"/>
      <c r="U227" s="202"/>
      <c r="W227" s="187"/>
      <c r="X227" s="187"/>
      <c r="Y227" s="187"/>
      <c r="Z227" s="187"/>
      <c r="AA227" s="187"/>
      <c r="AB227" s="187"/>
      <c r="AC227" s="187"/>
      <c r="AD227" s="187"/>
      <c r="AE227" s="187"/>
      <c r="AF227" s="187"/>
      <c r="AG227" s="187"/>
      <c r="AH227" s="187"/>
      <c r="AI227" s="187"/>
      <c r="AJ227" s="187"/>
      <c r="AK227" s="187"/>
      <c r="AL227" s="187"/>
      <c r="AM227" s="187"/>
      <c r="AN227" s="187"/>
      <c r="AO227" s="187"/>
      <c r="AP227" s="187"/>
      <c r="AQ227" s="188"/>
      <c r="AR227" s="188"/>
    </row>
    <row r="228" spans="1:44" s="53" customFormat="1" ht="15" x14ac:dyDescent="0.2">
      <c r="A228" s="202"/>
      <c r="B228" s="203"/>
      <c r="C228" s="204"/>
      <c r="D228" s="204"/>
      <c r="E228" s="204"/>
      <c r="F228" s="204"/>
      <c r="G228" s="202"/>
      <c r="H228" s="202"/>
      <c r="S228" s="202"/>
      <c r="U228" s="202"/>
      <c r="W228" s="187"/>
      <c r="X228" s="187"/>
      <c r="Y228" s="187"/>
      <c r="Z228" s="187"/>
      <c r="AA228" s="187"/>
      <c r="AB228" s="187"/>
      <c r="AC228" s="187"/>
      <c r="AD228" s="187"/>
      <c r="AE228" s="187"/>
      <c r="AF228" s="187"/>
      <c r="AG228" s="187"/>
      <c r="AH228" s="187"/>
      <c r="AI228" s="187"/>
      <c r="AJ228" s="187"/>
      <c r="AK228" s="187"/>
      <c r="AL228" s="187"/>
      <c r="AM228" s="187"/>
      <c r="AN228" s="187"/>
      <c r="AO228" s="187"/>
      <c r="AP228" s="187"/>
      <c r="AQ228" s="188"/>
      <c r="AR228" s="188"/>
    </row>
    <row r="229" spans="1:44" s="53" customFormat="1" ht="15" x14ac:dyDescent="0.2">
      <c r="A229" s="202"/>
      <c r="B229" s="203"/>
      <c r="C229" s="204"/>
      <c r="D229" s="204"/>
      <c r="E229" s="204"/>
      <c r="F229" s="204"/>
      <c r="G229" s="202"/>
      <c r="H229" s="202"/>
      <c r="S229" s="202"/>
      <c r="U229" s="202"/>
      <c r="W229" s="187"/>
      <c r="X229" s="187"/>
      <c r="Y229" s="187"/>
      <c r="Z229" s="187"/>
      <c r="AA229" s="187"/>
      <c r="AB229" s="187"/>
      <c r="AC229" s="187"/>
      <c r="AD229" s="187"/>
      <c r="AE229" s="187"/>
      <c r="AF229" s="187"/>
      <c r="AG229" s="187"/>
      <c r="AH229" s="187"/>
      <c r="AI229" s="187"/>
      <c r="AJ229" s="187"/>
      <c r="AK229" s="187"/>
      <c r="AL229" s="187"/>
      <c r="AM229" s="187"/>
      <c r="AN229" s="187"/>
      <c r="AO229" s="187"/>
      <c r="AP229" s="187"/>
      <c r="AQ229" s="188"/>
      <c r="AR229" s="188"/>
    </row>
    <row r="230" spans="1:44" s="53" customFormat="1" ht="15" x14ac:dyDescent="0.2">
      <c r="A230" s="202"/>
      <c r="B230" s="203"/>
      <c r="C230" s="204"/>
      <c r="D230" s="204"/>
      <c r="E230" s="204"/>
      <c r="F230" s="204"/>
      <c r="G230" s="202"/>
      <c r="H230" s="202"/>
      <c r="S230" s="202"/>
      <c r="U230" s="202"/>
      <c r="W230" s="187"/>
      <c r="X230" s="187"/>
      <c r="Y230" s="187"/>
      <c r="Z230" s="187"/>
      <c r="AA230" s="187"/>
      <c r="AB230" s="187"/>
      <c r="AC230" s="187"/>
      <c r="AD230" s="187"/>
      <c r="AE230" s="187"/>
      <c r="AF230" s="187"/>
      <c r="AG230" s="187"/>
      <c r="AH230" s="187"/>
      <c r="AI230" s="187"/>
      <c r="AJ230" s="187"/>
      <c r="AK230" s="187"/>
      <c r="AL230" s="187"/>
      <c r="AM230" s="187"/>
      <c r="AN230" s="187"/>
      <c r="AO230" s="187"/>
      <c r="AP230" s="187"/>
      <c r="AQ230" s="188"/>
      <c r="AR230" s="188"/>
    </row>
    <row r="231" spans="1:44" s="53" customFormat="1" ht="15" x14ac:dyDescent="0.2">
      <c r="A231" s="202"/>
      <c r="B231" s="203"/>
      <c r="C231" s="204"/>
      <c r="D231" s="204"/>
      <c r="E231" s="204"/>
      <c r="F231" s="204"/>
      <c r="G231" s="202"/>
      <c r="H231" s="202"/>
      <c r="S231" s="202"/>
      <c r="U231" s="202"/>
      <c r="W231" s="187"/>
      <c r="X231" s="187"/>
      <c r="Y231" s="187"/>
      <c r="Z231" s="187"/>
      <c r="AA231" s="187"/>
      <c r="AB231" s="187"/>
      <c r="AC231" s="187"/>
      <c r="AD231" s="187"/>
      <c r="AE231" s="187"/>
      <c r="AF231" s="187"/>
      <c r="AG231" s="187"/>
      <c r="AH231" s="187"/>
      <c r="AI231" s="187"/>
      <c r="AJ231" s="187"/>
      <c r="AK231" s="187"/>
      <c r="AL231" s="187"/>
      <c r="AM231" s="187"/>
      <c r="AN231" s="187"/>
      <c r="AO231" s="187"/>
      <c r="AP231" s="187"/>
      <c r="AQ231" s="188"/>
      <c r="AR231" s="188"/>
    </row>
    <row r="232" spans="1:44" s="53" customFormat="1" ht="15" x14ac:dyDescent="0.2">
      <c r="A232" s="202"/>
      <c r="B232" s="203"/>
      <c r="C232" s="204"/>
      <c r="D232" s="204"/>
      <c r="E232" s="204"/>
      <c r="F232" s="204"/>
      <c r="G232" s="202"/>
      <c r="H232" s="202"/>
      <c r="S232" s="202"/>
      <c r="U232" s="202"/>
      <c r="W232" s="187"/>
      <c r="X232" s="187"/>
      <c r="Y232" s="187"/>
      <c r="Z232" s="187"/>
      <c r="AA232" s="187"/>
      <c r="AB232" s="187"/>
      <c r="AC232" s="187"/>
      <c r="AD232" s="187"/>
      <c r="AE232" s="187"/>
      <c r="AF232" s="187"/>
      <c r="AG232" s="187"/>
      <c r="AH232" s="187"/>
      <c r="AI232" s="187"/>
      <c r="AJ232" s="187"/>
      <c r="AK232" s="187"/>
      <c r="AL232" s="187"/>
      <c r="AM232" s="187"/>
      <c r="AN232" s="187"/>
      <c r="AO232" s="187"/>
      <c r="AP232" s="187"/>
      <c r="AQ232" s="188"/>
      <c r="AR232" s="188"/>
    </row>
    <row r="233" spans="1:44" s="53" customFormat="1" ht="15" x14ac:dyDescent="0.2">
      <c r="A233" s="202"/>
      <c r="B233" s="203"/>
      <c r="C233" s="204"/>
      <c r="D233" s="204"/>
      <c r="E233" s="204"/>
      <c r="F233" s="204"/>
      <c r="G233" s="202"/>
      <c r="H233" s="202"/>
      <c r="S233" s="202"/>
      <c r="U233" s="202"/>
      <c r="W233" s="187"/>
      <c r="X233" s="187"/>
      <c r="Y233" s="187"/>
      <c r="Z233" s="187"/>
      <c r="AA233" s="187"/>
      <c r="AB233" s="187"/>
      <c r="AC233" s="187"/>
      <c r="AD233" s="187"/>
      <c r="AE233" s="187"/>
      <c r="AF233" s="187"/>
      <c r="AG233" s="187"/>
      <c r="AH233" s="187"/>
      <c r="AI233" s="187"/>
      <c r="AJ233" s="187"/>
      <c r="AK233" s="187"/>
      <c r="AL233" s="187"/>
      <c r="AM233" s="187"/>
      <c r="AN233" s="187"/>
      <c r="AO233" s="187"/>
      <c r="AP233" s="187"/>
      <c r="AQ233" s="188"/>
      <c r="AR233" s="188"/>
    </row>
    <row r="234" spans="1:44" s="53" customFormat="1" ht="15" x14ac:dyDescent="0.2">
      <c r="A234" s="202"/>
      <c r="B234" s="203"/>
      <c r="C234" s="204"/>
      <c r="D234" s="204"/>
      <c r="E234" s="204"/>
      <c r="F234" s="204"/>
      <c r="G234" s="202"/>
      <c r="H234" s="202"/>
      <c r="S234" s="202"/>
      <c r="U234" s="202"/>
      <c r="W234" s="187"/>
      <c r="X234" s="187"/>
      <c r="Y234" s="187"/>
      <c r="Z234" s="187"/>
      <c r="AA234" s="187"/>
      <c r="AB234" s="187"/>
      <c r="AC234" s="187"/>
      <c r="AD234" s="187"/>
      <c r="AE234" s="187"/>
      <c r="AF234" s="187"/>
      <c r="AG234" s="187"/>
      <c r="AH234" s="187"/>
      <c r="AI234" s="187"/>
      <c r="AJ234" s="187"/>
      <c r="AK234" s="187"/>
      <c r="AL234" s="187"/>
      <c r="AM234" s="187"/>
      <c r="AN234" s="187"/>
      <c r="AO234" s="187"/>
      <c r="AP234" s="187"/>
      <c r="AQ234" s="188"/>
      <c r="AR234" s="188"/>
    </row>
    <row r="235" spans="1:44" s="53" customFormat="1" ht="15" x14ac:dyDescent="0.2">
      <c r="A235" s="202"/>
      <c r="B235" s="203"/>
      <c r="C235" s="204"/>
      <c r="D235" s="204"/>
      <c r="E235" s="204"/>
      <c r="F235" s="204"/>
      <c r="G235" s="202"/>
      <c r="H235" s="202"/>
      <c r="S235" s="202"/>
      <c r="U235" s="202"/>
      <c r="W235" s="187"/>
      <c r="X235" s="187"/>
      <c r="Y235" s="187"/>
      <c r="Z235" s="187"/>
      <c r="AA235" s="187"/>
      <c r="AB235" s="187"/>
      <c r="AC235" s="187"/>
      <c r="AD235" s="187"/>
      <c r="AE235" s="187"/>
      <c r="AF235" s="187"/>
      <c r="AG235" s="187"/>
      <c r="AH235" s="187"/>
      <c r="AI235" s="187"/>
      <c r="AJ235" s="187"/>
      <c r="AK235" s="187"/>
      <c r="AL235" s="187"/>
      <c r="AM235" s="187"/>
      <c r="AN235" s="187"/>
      <c r="AO235" s="187"/>
      <c r="AP235" s="187"/>
      <c r="AQ235" s="188"/>
      <c r="AR235" s="188"/>
    </row>
    <row r="236" spans="1:44" s="53" customFormat="1" ht="15" x14ac:dyDescent="0.2">
      <c r="A236" s="202"/>
      <c r="B236" s="203"/>
      <c r="C236" s="204"/>
      <c r="D236" s="204"/>
      <c r="E236" s="204"/>
      <c r="F236" s="204"/>
      <c r="G236" s="202"/>
      <c r="H236" s="202"/>
      <c r="S236" s="202"/>
      <c r="U236" s="202"/>
      <c r="W236" s="187"/>
      <c r="X236" s="187"/>
      <c r="Y236" s="187"/>
      <c r="Z236" s="187"/>
      <c r="AA236" s="187"/>
      <c r="AB236" s="187"/>
      <c r="AC236" s="187"/>
      <c r="AD236" s="187"/>
      <c r="AE236" s="187"/>
      <c r="AF236" s="187"/>
      <c r="AG236" s="187"/>
      <c r="AH236" s="187"/>
      <c r="AI236" s="187"/>
      <c r="AJ236" s="187"/>
      <c r="AK236" s="187"/>
      <c r="AL236" s="187"/>
      <c r="AM236" s="187"/>
      <c r="AN236" s="187"/>
      <c r="AO236" s="187"/>
      <c r="AP236" s="187"/>
      <c r="AQ236" s="188"/>
      <c r="AR236" s="188"/>
    </row>
    <row r="237" spans="1:44" s="53" customFormat="1" ht="15" x14ac:dyDescent="0.2">
      <c r="A237" s="202"/>
      <c r="B237" s="203"/>
      <c r="C237" s="204"/>
      <c r="D237" s="204"/>
      <c r="E237" s="204"/>
      <c r="F237" s="204"/>
      <c r="G237" s="202"/>
      <c r="H237" s="202"/>
      <c r="S237" s="202"/>
      <c r="U237" s="202"/>
      <c r="W237" s="187"/>
      <c r="X237" s="187"/>
      <c r="Y237" s="187"/>
      <c r="Z237" s="187"/>
      <c r="AA237" s="187"/>
      <c r="AB237" s="187"/>
      <c r="AC237" s="187"/>
      <c r="AD237" s="187"/>
      <c r="AE237" s="187"/>
      <c r="AF237" s="187"/>
      <c r="AG237" s="187"/>
      <c r="AH237" s="187"/>
      <c r="AI237" s="187"/>
      <c r="AJ237" s="187"/>
      <c r="AK237" s="187"/>
      <c r="AL237" s="187"/>
      <c r="AM237" s="187"/>
      <c r="AN237" s="187"/>
      <c r="AO237" s="187"/>
      <c r="AP237" s="187"/>
      <c r="AQ237" s="188"/>
      <c r="AR237" s="188"/>
    </row>
    <row r="238" spans="1:44" s="53" customFormat="1" ht="15" x14ac:dyDescent="0.2">
      <c r="A238" s="202"/>
      <c r="B238" s="203"/>
      <c r="C238" s="204"/>
      <c r="D238" s="204"/>
      <c r="E238" s="204"/>
      <c r="F238" s="204"/>
      <c r="G238" s="202"/>
      <c r="H238" s="202"/>
      <c r="S238" s="202"/>
      <c r="U238" s="202"/>
      <c r="W238" s="187"/>
      <c r="X238" s="187"/>
      <c r="Y238" s="187"/>
      <c r="Z238" s="187"/>
      <c r="AA238" s="187"/>
      <c r="AB238" s="187"/>
      <c r="AC238" s="187"/>
      <c r="AD238" s="187"/>
      <c r="AE238" s="187"/>
      <c r="AF238" s="187"/>
      <c r="AG238" s="187"/>
      <c r="AH238" s="187"/>
      <c r="AI238" s="187"/>
      <c r="AJ238" s="187"/>
      <c r="AK238" s="187"/>
      <c r="AL238" s="187"/>
      <c r="AM238" s="187"/>
      <c r="AN238" s="187"/>
      <c r="AO238" s="187"/>
      <c r="AP238" s="187"/>
      <c r="AQ238" s="188"/>
      <c r="AR238" s="188"/>
    </row>
    <row r="239" spans="1:44" s="53" customFormat="1" ht="15" x14ac:dyDescent="0.2">
      <c r="A239" s="202"/>
      <c r="B239" s="203"/>
      <c r="C239" s="204"/>
      <c r="D239" s="204"/>
      <c r="E239" s="204"/>
      <c r="F239" s="204"/>
      <c r="G239" s="202"/>
      <c r="H239" s="202"/>
      <c r="S239" s="202"/>
      <c r="U239" s="202"/>
      <c r="W239" s="187"/>
      <c r="X239" s="187"/>
      <c r="Y239" s="187"/>
      <c r="Z239" s="187"/>
      <c r="AA239" s="187"/>
      <c r="AB239" s="187"/>
      <c r="AC239" s="187"/>
      <c r="AD239" s="187"/>
      <c r="AE239" s="187"/>
      <c r="AF239" s="187"/>
      <c r="AG239" s="187"/>
      <c r="AH239" s="187"/>
      <c r="AI239" s="187"/>
      <c r="AJ239" s="187"/>
      <c r="AK239" s="187"/>
      <c r="AL239" s="187"/>
      <c r="AM239" s="187"/>
      <c r="AN239" s="187"/>
      <c r="AO239" s="187"/>
      <c r="AP239" s="187"/>
      <c r="AQ239" s="188"/>
      <c r="AR239" s="188"/>
    </row>
    <row r="240" spans="1:44" s="53" customFormat="1" ht="15" x14ac:dyDescent="0.2">
      <c r="A240" s="202"/>
      <c r="B240" s="203"/>
      <c r="C240" s="204"/>
      <c r="D240" s="204"/>
      <c r="E240" s="204"/>
      <c r="F240" s="204"/>
      <c r="G240" s="202"/>
      <c r="H240" s="202"/>
      <c r="S240" s="202"/>
      <c r="U240" s="202"/>
      <c r="W240" s="187"/>
      <c r="X240" s="187"/>
      <c r="Y240" s="187"/>
      <c r="Z240" s="187"/>
      <c r="AA240" s="187"/>
      <c r="AB240" s="187"/>
      <c r="AC240" s="187"/>
      <c r="AD240" s="187"/>
      <c r="AE240" s="187"/>
      <c r="AF240" s="187"/>
      <c r="AG240" s="187"/>
      <c r="AH240" s="187"/>
      <c r="AI240" s="187"/>
      <c r="AJ240" s="187"/>
      <c r="AK240" s="187"/>
      <c r="AL240" s="187"/>
      <c r="AM240" s="187"/>
      <c r="AN240" s="187"/>
      <c r="AO240" s="187"/>
      <c r="AP240" s="187"/>
      <c r="AQ240" s="188"/>
      <c r="AR240" s="188"/>
    </row>
    <row r="241" spans="1:44" s="53" customFormat="1" ht="15" x14ac:dyDescent="0.2">
      <c r="A241" s="202"/>
      <c r="B241" s="203"/>
      <c r="C241" s="204"/>
      <c r="D241" s="204"/>
      <c r="E241" s="204"/>
      <c r="F241" s="204"/>
      <c r="G241" s="202"/>
      <c r="H241" s="202"/>
      <c r="S241" s="202"/>
      <c r="U241" s="202"/>
      <c r="W241" s="187"/>
      <c r="X241" s="187"/>
      <c r="Y241" s="187"/>
      <c r="Z241" s="187"/>
      <c r="AA241" s="187"/>
      <c r="AB241" s="187"/>
      <c r="AC241" s="187"/>
      <c r="AD241" s="187"/>
      <c r="AE241" s="187"/>
      <c r="AF241" s="187"/>
      <c r="AG241" s="187"/>
      <c r="AH241" s="187"/>
      <c r="AI241" s="187"/>
      <c r="AJ241" s="187"/>
      <c r="AK241" s="187"/>
      <c r="AL241" s="187"/>
      <c r="AM241" s="187"/>
      <c r="AN241" s="187"/>
      <c r="AO241" s="187"/>
      <c r="AP241" s="187"/>
      <c r="AQ241" s="188"/>
      <c r="AR241" s="188"/>
    </row>
    <row r="242" spans="1:44" s="53" customFormat="1" ht="15" x14ac:dyDescent="0.2">
      <c r="A242" s="202"/>
      <c r="B242" s="203"/>
      <c r="C242" s="204"/>
      <c r="D242" s="204"/>
      <c r="E242" s="204"/>
      <c r="F242" s="204"/>
      <c r="G242" s="202"/>
      <c r="H242" s="202"/>
      <c r="S242" s="202"/>
      <c r="U242" s="202"/>
      <c r="W242" s="187"/>
      <c r="X242" s="187"/>
      <c r="Y242" s="187"/>
      <c r="Z242" s="187"/>
      <c r="AA242" s="187"/>
      <c r="AB242" s="187"/>
      <c r="AC242" s="187"/>
      <c r="AD242" s="187"/>
      <c r="AE242" s="187"/>
      <c r="AF242" s="187"/>
      <c r="AG242" s="187"/>
      <c r="AH242" s="187"/>
      <c r="AI242" s="187"/>
      <c r="AJ242" s="187"/>
      <c r="AK242" s="187"/>
      <c r="AL242" s="187"/>
      <c r="AM242" s="187"/>
      <c r="AN242" s="187"/>
      <c r="AO242" s="187"/>
      <c r="AP242" s="187"/>
      <c r="AQ242" s="188"/>
      <c r="AR242" s="188"/>
    </row>
    <row r="243" spans="1:44" s="53" customFormat="1" ht="15" x14ac:dyDescent="0.2">
      <c r="A243" s="202"/>
      <c r="B243" s="203"/>
      <c r="C243" s="204"/>
      <c r="D243" s="204"/>
      <c r="E243" s="204"/>
      <c r="F243" s="204"/>
      <c r="G243" s="202"/>
      <c r="H243" s="202"/>
      <c r="S243" s="202"/>
      <c r="U243" s="202"/>
      <c r="W243" s="187"/>
      <c r="X243" s="187"/>
      <c r="Y243" s="187"/>
      <c r="Z243" s="187"/>
      <c r="AA243" s="187"/>
      <c r="AB243" s="187"/>
      <c r="AC243" s="187"/>
      <c r="AD243" s="187"/>
      <c r="AE243" s="187"/>
      <c r="AF243" s="187"/>
      <c r="AG243" s="187"/>
      <c r="AH243" s="187"/>
      <c r="AI243" s="187"/>
      <c r="AJ243" s="187"/>
      <c r="AK243" s="187"/>
      <c r="AL243" s="187"/>
      <c r="AM243" s="187"/>
      <c r="AN243" s="187"/>
      <c r="AO243" s="187"/>
      <c r="AP243" s="187"/>
      <c r="AQ243" s="188"/>
      <c r="AR243" s="188"/>
    </row>
    <row r="244" spans="1:44" s="53" customFormat="1" ht="15" x14ac:dyDescent="0.2">
      <c r="A244" s="202"/>
      <c r="B244" s="203"/>
      <c r="C244" s="204"/>
      <c r="D244" s="204"/>
      <c r="E244" s="204"/>
      <c r="F244" s="204"/>
      <c r="G244" s="202"/>
      <c r="H244" s="202"/>
      <c r="S244" s="202"/>
      <c r="U244" s="202"/>
      <c r="W244" s="187"/>
      <c r="X244" s="187"/>
      <c r="Y244" s="187"/>
      <c r="Z244" s="187"/>
      <c r="AA244" s="187"/>
      <c r="AB244" s="187"/>
      <c r="AC244" s="187"/>
      <c r="AD244" s="187"/>
      <c r="AE244" s="187"/>
      <c r="AF244" s="187"/>
      <c r="AG244" s="187"/>
      <c r="AH244" s="187"/>
      <c r="AI244" s="187"/>
      <c r="AJ244" s="187"/>
      <c r="AK244" s="187"/>
      <c r="AL244" s="187"/>
      <c r="AM244" s="187"/>
      <c r="AN244" s="187"/>
      <c r="AO244" s="187"/>
      <c r="AP244" s="187"/>
      <c r="AQ244" s="188"/>
      <c r="AR244" s="188"/>
    </row>
    <row r="245" spans="1:44" x14ac:dyDescent="0.2">
      <c r="B245" s="209"/>
      <c r="C245" s="210"/>
      <c r="D245" s="210"/>
      <c r="E245" s="210"/>
      <c r="F245" s="210"/>
    </row>
    <row r="246" spans="1:44" x14ac:dyDescent="0.2">
      <c r="B246" s="209"/>
      <c r="C246" s="210"/>
      <c r="D246" s="210"/>
      <c r="E246" s="210"/>
      <c r="F246" s="210"/>
    </row>
    <row r="247" spans="1:44" x14ac:dyDescent="0.2">
      <c r="B247" s="209"/>
      <c r="C247" s="210"/>
      <c r="D247" s="210"/>
      <c r="E247" s="210"/>
      <c r="F247" s="210"/>
    </row>
    <row r="248" spans="1:44" x14ac:dyDescent="0.2">
      <c r="B248" s="209"/>
      <c r="C248" s="210"/>
      <c r="D248" s="210"/>
      <c r="E248" s="210"/>
      <c r="F248" s="210"/>
    </row>
    <row r="249" spans="1:44" x14ac:dyDescent="0.2">
      <c r="B249" s="209"/>
      <c r="C249" s="210"/>
      <c r="D249" s="210"/>
      <c r="E249" s="210"/>
      <c r="F249" s="210"/>
    </row>
    <row r="250" spans="1:44" x14ac:dyDescent="0.2">
      <c r="B250" s="209"/>
      <c r="C250" s="210"/>
      <c r="D250" s="210"/>
      <c r="E250" s="210"/>
      <c r="F250" s="210"/>
    </row>
    <row r="251" spans="1:44" x14ac:dyDescent="0.2">
      <c r="B251" s="209"/>
      <c r="C251" s="210"/>
      <c r="D251" s="210"/>
      <c r="E251" s="210"/>
      <c r="F251" s="210"/>
    </row>
    <row r="252" spans="1:44" x14ac:dyDescent="0.2">
      <c r="B252" s="209"/>
      <c r="C252" s="210"/>
      <c r="D252" s="210"/>
      <c r="E252" s="210"/>
      <c r="F252" s="210"/>
    </row>
    <row r="253" spans="1:44" x14ac:dyDescent="0.2">
      <c r="B253" s="209"/>
      <c r="C253" s="210"/>
      <c r="D253" s="210"/>
      <c r="E253" s="210"/>
      <c r="F253" s="210"/>
    </row>
    <row r="254" spans="1:44" x14ac:dyDescent="0.2">
      <c r="B254" s="209"/>
      <c r="C254" s="210"/>
      <c r="D254" s="210"/>
      <c r="E254" s="210"/>
      <c r="F254" s="210"/>
    </row>
    <row r="255" spans="1:44" x14ac:dyDescent="0.2">
      <c r="B255" s="209"/>
      <c r="C255" s="210"/>
      <c r="D255" s="210"/>
      <c r="E255" s="210"/>
      <c r="F255" s="210"/>
    </row>
    <row r="256" spans="1:44" x14ac:dyDescent="0.2">
      <c r="B256" s="209"/>
      <c r="C256" s="210"/>
      <c r="D256" s="210"/>
      <c r="E256" s="210"/>
      <c r="F256" s="210"/>
    </row>
    <row r="257" spans="2:6" x14ac:dyDescent="0.2">
      <c r="B257" s="209"/>
      <c r="C257" s="210"/>
      <c r="D257" s="210"/>
      <c r="E257" s="210"/>
      <c r="F257" s="210"/>
    </row>
    <row r="258" spans="2:6" x14ac:dyDescent="0.2">
      <c r="B258" s="209"/>
      <c r="C258" s="210"/>
      <c r="D258" s="210"/>
      <c r="E258" s="210"/>
      <c r="F258" s="210"/>
    </row>
    <row r="259" spans="2:6" x14ac:dyDescent="0.2">
      <c r="B259" s="209"/>
      <c r="C259" s="210"/>
      <c r="D259" s="210"/>
      <c r="E259" s="210"/>
      <c r="F259" s="210"/>
    </row>
    <row r="260" spans="2:6" x14ac:dyDescent="0.2">
      <c r="B260" s="209"/>
      <c r="C260" s="210"/>
      <c r="D260" s="210"/>
      <c r="E260" s="210"/>
      <c r="F260" s="210"/>
    </row>
    <row r="261" spans="2:6" x14ac:dyDescent="0.2">
      <c r="B261" s="209"/>
      <c r="C261" s="210"/>
      <c r="D261" s="210"/>
      <c r="E261" s="210"/>
      <c r="F261" s="210"/>
    </row>
    <row r="262" spans="2:6" x14ac:dyDescent="0.2">
      <c r="B262" s="209"/>
      <c r="C262" s="210"/>
      <c r="D262" s="210"/>
      <c r="E262" s="210"/>
      <c r="F262" s="210"/>
    </row>
    <row r="263" spans="2:6" x14ac:dyDescent="0.2">
      <c r="B263" s="209"/>
      <c r="C263" s="210"/>
      <c r="D263" s="210"/>
      <c r="E263" s="210"/>
      <c r="F263" s="210"/>
    </row>
    <row r="264" spans="2:6" x14ac:dyDescent="0.2">
      <c r="B264" s="209"/>
      <c r="C264" s="210"/>
      <c r="D264" s="210"/>
      <c r="E264" s="210"/>
      <c r="F264" s="210"/>
    </row>
    <row r="265" spans="2:6" x14ac:dyDescent="0.2">
      <c r="B265" s="209"/>
      <c r="C265" s="210"/>
      <c r="D265" s="210"/>
      <c r="E265" s="210"/>
      <c r="F265" s="210"/>
    </row>
    <row r="266" spans="2:6" x14ac:dyDescent="0.2">
      <c r="B266" s="209"/>
      <c r="C266" s="210"/>
      <c r="D266" s="210"/>
      <c r="E266" s="210"/>
      <c r="F266" s="210"/>
    </row>
    <row r="267" spans="2:6" x14ac:dyDescent="0.2">
      <c r="B267" s="209"/>
      <c r="C267" s="210"/>
      <c r="D267" s="210"/>
      <c r="E267" s="210"/>
      <c r="F267" s="210"/>
    </row>
    <row r="268" spans="2:6" x14ac:dyDescent="0.2">
      <c r="B268" s="209"/>
      <c r="C268" s="210"/>
      <c r="D268" s="210"/>
      <c r="E268" s="210"/>
      <c r="F268" s="210"/>
    </row>
    <row r="269" spans="2:6" x14ac:dyDescent="0.2">
      <c r="B269" s="209"/>
      <c r="C269" s="210"/>
      <c r="D269" s="210"/>
      <c r="E269" s="210"/>
      <c r="F269" s="210"/>
    </row>
    <row r="270" spans="2:6" x14ac:dyDescent="0.2">
      <c r="B270" s="209"/>
      <c r="C270" s="210"/>
      <c r="D270" s="210"/>
      <c r="E270" s="210"/>
      <c r="F270" s="210"/>
    </row>
    <row r="271" spans="2:6" x14ac:dyDescent="0.2">
      <c r="B271" s="209"/>
      <c r="C271" s="210"/>
      <c r="D271" s="210"/>
      <c r="E271" s="210"/>
      <c r="F271" s="210"/>
    </row>
    <row r="272" spans="2:6" x14ac:dyDescent="0.2">
      <c r="B272" s="209"/>
      <c r="C272" s="210"/>
      <c r="D272" s="210"/>
      <c r="E272" s="210"/>
      <c r="F272" s="210"/>
    </row>
    <row r="273" spans="2:6" x14ac:dyDescent="0.2">
      <c r="B273" s="209"/>
      <c r="C273" s="210"/>
      <c r="D273" s="210"/>
      <c r="E273" s="210"/>
      <c r="F273" s="210"/>
    </row>
    <row r="274" spans="2:6" x14ac:dyDescent="0.2">
      <c r="B274" s="209"/>
      <c r="C274" s="210"/>
      <c r="D274" s="210"/>
      <c r="E274" s="210"/>
      <c r="F274" s="210"/>
    </row>
    <row r="275" spans="2:6" x14ac:dyDescent="0.2">
      <c r="B275" s="209"/>
      <c r="C275" s="210"/>
      <c r="D275" s="210"/>
      <c r="E275" s="210"/>
      <c r="F275" s="210"/>
    </row>
    <row r="276" spans="2:6" x14ac:dyDescent="0.2">
      <c r="B276" s="209"/>
      <c r="C276" s="210"/>
      <c r="D276" s="210"/>
      <c r="E276" s="210"/>
      <c r="F276" s="210"/>
    </row>
    <row r="277" spans="2:6" x14ac:dyDescent="0.2">
      <c r="B277" s="209"/>
      <c r="C277" s="210"/>
      <c r="D277" s="210"/>
      <c r="E277" s="210"/>
      <c r="F277" s="210"/>
    </row>
    <row r="278" spans="2:6" x14ac:dyDescent="0.2">
      <c r="B278" s="209"/>
      <c r="C278" s="210"/>
      <c r="D278" s="210"/>
      <c r="E278" s="210"/>
      <c r="F278" s="210"/>
    </row>
    <row r="279" spans="2:6" x14ac:dyDescent="0.2">
      <c r="B279" s="209"/>
      <c r="C279" s="210"/>
      <c r="D279" s="210"/>
      <c r="E279" s="210"/>
      <c r="F279" s="210"/>
    </row>
    <row r="280" spans="2:6" x14ac:dyDescent="0.2">
      <c r="B280" s="209"/>
      <c r="C280" s="210"/>
      <c r="D280" s="210"/>
      <c r="E280" s="210"/>
      <c r="F280" s="210"/>
    </row>
    <row r="281" spans="2:6" x14ac:dyDescent="0.2">
      <c r="B281" s="209"/>
      <c r="C281" s="210"/>
      <c r="D281" s="210"/>
      <c r="E281" s="210"/>
      <c r="F281" s="210"/>
    </row>
    <row r="282" spans="2:6" x14ac:dyDescent="0.2">
      <c r="B282" s="209"/>
      <c r="C282" s="210"/>
      <c r="D282" s="210"/>
      <c r="E282" s="210"/>
      <c r="F282" s="210"/>
    </row>
    <row r="283" spans="2:6" x14ac:dyDescent="0.2">
      <c r="B283" s="209"/>
      <c r="C283" s="210"/>
      <c r="D283" s="210"/>
      <c r="E283" s="210"/>
      <c r="F283" s="210"/>
    </row>
    <row r="284" spans="2:6" x14ac:dyDescent="0.2">
      <c r="B284" s="209"/>
      <c r="C284" s="210"/>
      <c r="D284" s="210"/>
      <c r="E284" s="210"/>
      <c r="F284" s="210"/>
    </row>
    <row r="285" spans="2:6" x14ac:dyDescent="0.2">
      <c r="B285" s="209"/>
      <c r="C285" s="210"/>
      <c r="D285" s="210"/>
      <c r="E285" s="210"/>
      <c r="F285" s="210"/>
    </row>
    <row r="286" spans="2:6" x14ac:dyDescent="0.2">
      <c r="B286" s="209"/>
      <c r="C286" s="210"/>
      <c r="D286" s="210"/>
      <c r="E286" s="210"/>
      <c r="F286" s="210"/>
    </row>
    <row r="287" spans="2:6" x14ac:dyDescent="0.2">
      <c r="B287" s="209"/>
      <c r="C287" s="210"/>
      <c r="D287" s="210"/>
      <c r="E287" s="210"/>
      <c r="F287" s="210"/>
    </row>
    <row r="288" spans="2:6" x14ac:dyDescent="0.2">
      <c r="B288" s="209"/>
      <c r="C288" s="210"/>
      <c r="D288" s="210"/>
      <c r="E288" s="210"/>
      <c r="F288" s="210"/>
    </row>
    <row r="289" spans="2:6" x14ac:dyDescent="0.2">
      <c r="B289" s="209"/>
      <c r="C289" s="210"/>
      <c r="D289" s="210"/>
      <c r="E289" s="210"/>
      <c r="F289" s="210"/>
    </row>
    <row r="290" spans="2:6" x14ac:dyDescent="0.2">
      <c r="B290" s="209"/>
      <c r="C290" s="210"/>
      <c r="D290" s="210"/>
      <c r="E290" s="210"/>
      <c r="F290" s="210"/>
    </row>
    <row r="291" spans="2:6" x14ac:dyDescent="0.2">
      <c r="B291" s="209"/>
      <c r="C291" s="210"/>
      <c r="D291" s="210"/>
      <c r="E291" s="210"/>
      <c r="F291" s="210"/>
    </row>
    <row r="292" spans="2:6" x14ac:dyDescent="0.2">
      <c r="B292" s="209"/>
      <c r="C292" s="210"/>
      <c r="D292" s="210"/>
      <c r="E292" s="210"/>
      <c r="F292" s="210"/>
    </row>
    <row r="293" spans="2:6" x14ac:dyDescent="0.2">
      <c r="B293" s="209"/>
      <c r="C293" s="210"/>
      <c r="D293" s="210"/>
      <c r="E293" s="210"/>
      <c r="F293" s="210"/>
    </row>
    <row r="294" spans="2:6" x14ac:dyDescent="0.2">
      <c r="B294" s="209"/>
      <c r="C294" s="210"/>
      <c r="D294" s="210"/>
      <c r="E294" s="210"/>
      <c r="F294" s="210"/>
    </row>
    <row r="295" spans="2:6" x14ac:dyDescent="0.2">
      <c r="B295" s="209"/>
      <c r="C295" s="210"/>
      <c r="D295" s="210"/>
      <c r="E295" s="210"/>
      <c r="F295" s="210"/>
    </row>
    <row r="296" spans="2:6" x14ac:dyDescent="0.2">
      <c r="B296" s="209"/>
      <c r="C296" s="210"/>
      <c r="D296" s="210"/>
      <c r="E296" s="210"/>
      <c r="F296" s="210"/>
    </row>
    <row r="297" spans="2:6" x14ac:dyDescent="0.2">
      <c r="B297" s="209"/>
      <c r="C297" s="210"/>
      <c r="D297" s="210"/>
      <c r="E297" s="210"/>
      <c r="F297" s="210"/>
    </row>
    <row r="298" spans="2:6" x14ac:dyDescent="0.2">
      <c r="B298" s="209"/>
      <c r="C298" s="210"/>
      <c r="D298" s="210"/>
      <c r="E298" s="210"/>
      <c r="F298" s="210"/>
    </row>
    <row r="299" spans="2:6" x14ac:dyDescent="0.2">
      <c r="B299" s="209"/>
      <c r="C299" s="210"/>
      <c r="D299" s="210"/>
      <c r="E299" s="210"/>
      <c r="F299" s="210"/>
    </row>
    <row r="300" spans="2:6" x14ac:dyDescent="0.2">
      <c r="B300" s="209"/>
      <c r="C300" s="210"/>
      <c r="D300" s="210"/>
      <c r="E300" s="210"/>
      <c r="F300" s="210"/>
    </row>
    <row r="301" spans="2:6" x14ac:dyDescent="0.2">
      <c r="B301" s="209"/>
      <c r="C301" s="210"/>
      <c r="D301" s="210"/>
      <c r="E301" s="210"/>
      <c r="F301" s="210"/>
    </row>
    <row r="302" spans="2:6" x14ac:dyDescent="0.2">
      <c r="B302" s="209"/>
      <c r="C302" s="210"/>
      <c r="D302" s="210"/>
      <c r="E302" s="210"/>
      <c r="F302" s="210"/>
    </row>
    <row r="303" spans="2:6" x14ac:dyDescent="0.2">
      <c r="B303" s="209"/>
      <c r="C303" s="210"/>
      <c r="D303" s="210"/>
      <c r="E303" s="210"/>
      <c r="F303" s="210"/>
    </row>
    <row r="304" spans="2:6" x14ac:dyDescent="0.2">
      <c r="B304" s="209"/>
      <c r="C304" s="210"/>
      <c r="D304" s="210"/>
      <c r="E304" s="210"/>
      <c r="F304" s="210"/>
    </row>
    <row r="305" spans="2:6" x14ac:dyDescent="0.2">
      <c r="B305" s="209"/>
      <c r="C305" s="210"/>
      <c r="D305" s="210"/>
      <c r="E305" s="210"/>
      <c r="F305" s="210"/>
    </row>
    <row r="306" spans="2:6" x14ac:dyDescent="0.2">
      <c r="B306" s="209"/>
      <c r="C306" s="210"/>
      <c r="D306" s="210"/>
      <c r="E306" s="210"/>
      <c r="F306" s="210"/>
    </row>
    <row r="307" spans="2:6" x14ac:dyDescent="0.2">
      <c r="B307" s="209"/>
      <c r="C307" s="210"/>
      <c r="D307" s="210"/>
      <c r="E307" s="210"/>
      <c r="F307" s="210"/>
    </row>
    <row r="308" spans="2:6" x14ac:dyDescent="0.2">
      <c r="B308" s="209"/>
      <c r="C308" s="210"/>
      <c r="D308" s="210"/>
      <c r="E308" s="210"/>
      <c r="F308" s="210"/>
    </row>
    <row r="309" spans="2:6" x14ac:dyDescent="0.2">
      <c r="B309" s="209"/>
      <c r="C309" s="210"/>
      <c r="D309" s="210"/>
      <c r="E309" s="210"/>
      <c r="F309" s="210"/>
    </row>
    <row r="310" spans="2:6" x14ac:dyDescent="0.2">
      <c r="B310" s="209"/>
      <c r="C310" s="210"/>
      <c r="D310" s="210"/>
      <c r="E310" s="210"/>
      <c r="F310" s="210"/>
    </row>
    <row r="311" spans="2:6" x14ac:dyDescent="0.2">
      <c r="B311" s="209"/>
      <c r="C311" s="210"/>
      <c r="D311" s="210"/>
      <c r="E311" s="210"/>
      <c r="F311" s="210"/>
    </row>
    <row r="312" spans="2:6" x14ac:dyDescent="0.2">
      <c r="B312" s="209"/>
      <c r="C312" s="210"/>
      <c r="D312" s="210"/>
      <c r="E312" s="210"/>
      <c r="F312" s="210"/>
    </row>
    <row r="313" spans="2:6" x14ac:dyDescent="0.2">
      <c r="B313" s="209"/>
      <c r="C313" s="210"/>
      <c r="D313" s="210"/>
      <c r="E313" s="210"/>
      <c r="F313" s="210"/>
    </row>
    <row r="314" spans="2:6" x14ac:dyDescent="0.2">
      <c r="B314" s="209"/>
      <c r="C314" s="210"/>
      <c r="D314" s="210"/>
      <c r="E314" s="210"/>
      <c r="F314" s="210"/>
    </row>
    <row r="315" spans="2:6" x14ac:dyDescent="0.2">
      <c r="B315" s="209"/>
      <c r="C315" s="210"/>
      <c r="D315" s="210"/>
      <c r="E315" s="210"/>
      <c r="F315" s="210"/>
    </row>
    <row r="316" spans="2:6" x14ac:dyDescent="0.2">
      <c r="B316" s="209"/>
      <c r="C316" s="210"/>
      <c r="D316" s="210"/>
      <c r="E316" s="210"/>
      <c r="F316" s="210"/>
    </row>
    <row r="317" spans="2:6" x14ac:dyDescent="0.2">
      <c r="B317" s="209"/>
      <c r="C317" s="210"/>
      <c r="D317" s="210"/>
      <c r="E317" s="210"/>
      <c r="F317" s="210"/>
    </row>
    <row r="318" spans="2:6" x14ac:dyDescent="0.2">
      <c r="B318" s="209"/>
      <c r="C318" s="210"/>
      <c r="D318" s="210"/>
      <c r="E318" s="210"/>
      <c r="F318" s="210"/>
    </row>
    <row r="319" spans="2:6" x14ac:dyDescent="0.2">
      <c r="B319" s="209"/>
      <c r="C319" s="210"/>
      <c r="D319" s="210"/>
      <c r="E319" s="210"/>
      <c r="F319" s="210"/>
    </row>
    <row r="320" spans="2:6" x14ac:dyDescent="0.2">
      <c r="B320" s="209"/>
      <c r="C320" s="210"/>
      <c r="D320" s="210"/>
      <c r="E320" s="210"/>
      <c r="F320" s="210"/>
    </row>
    <row r="321" spans="2:6" x14ac:dyDescent="0.2">
      <c r="B321" s="209"/>
      <c r="C321" s="210"/>
      <c r="D321" s="210"/>
      <c r="E321" s="210"/>
      <c r="F321" s="210"/>
    </row>
    <row r="322" spans="2:6" x14ac:dyDescent="0.2">
      <c r="B322" s="209"/>
      <c r="C322" s="210"/>
      <c r="D322" s="210"/>
      <c r="E322" s="210"/>
      <c r="F322" s="210"/>
    </row>
    <row r="323" spans="2:6" x14ac:dyDescent="0.2">
      <c r="B323" s="209"/>
      <c r="C323" s="210"/>
      <c r="D323" s="210"/>
      <c r="E323" s="210"/>
      <c r="F323" s="210"/>
    </row>
    <row r="324" spans="2:6" x14ac:dyDescent="0.2">
      <c r="B324" s="209"/>
      <c r="C324" s="210"/>
      <c r="D324" s="210"/>
      <c r="E324" s="210"/>
      <c r="F324" s="210"/>
    </row>
    <row r="325" spans="2:6" x14ac:dyDescent="0.2">
      <c r="B325" s="209"/>
      <c r="C325" s="210"/>
      <c r="D325" s="210"/>
      <c r="E325" s="210"/>
      <c r="F325" s="210"/>
    </row>
    <row r="326" spans="2:6" x14ac:dyDescent="0.2">
      <c r="B326" s="209"/>
      <c r="C326" s="210"/>
      <c r="D326" s="210"/>
      <c r="E326" s="210"/>
      <c r="F326" s="210"/>
    </row>
    <row r="327" spans="2:6" x14ac:dyDescent="0.2">
      <c r="B327" s="209"/>
      <c r="C327" s="210"/>
      <c r="D327" s="210"/>
      <c r="E327" s="210"/>
      <c r="F327" s="210"/>
    </row>
    <row r="328" spans="2:6" x14ac:dyDescent="0.2">
      <c r="B328" s="209"/>
      <c r="C328" s="210"/>
      <c r="D328" s="210"/>
      <c r="E328" s="210"/>
      <c r="F328" s="210"/>
    </row>
    <row r="329" spans="2:6" x14ac:dyDescent="0.2">
      <c r="B329" s="209"/>
      <c r="C329" s="210"/>
      <c r="D329" s="210"/>
      <c r="E329" s="210"/>
      <c r="F329" s="210"/>
    </row>
    <row r="330" spans="2:6" x14ac:dyDescent="0.2">
      <c r="B330" s="209"/>
      <c r="C330" s="210"/>
      <c r="D330" s="210"/>
      <c r="E330" s="210"/>
      <c r="F330" s="210"/>
    </row>
    <row r="331" spans="2:6" x14ac:dyDescent="0.2">
      <c r="B331" s="209"/>
      <c r="C331" s="210"/>
      <c r="D331" s="210"/>
      <c r="E331" s="210"/>
      <c r="F331" s="210"/>
    </row>
    <row r="332" spans="2:6" x14ac:dyDescent="0.2">
      <c r="B332" s="209"/>
      <c r="C332" s="210"/>
      <c r="D332" s="210"/>
      <c r="E332" s="210"/>
      <c r="F332" s="210"/>
    </row>
    <row r="333" spans="2:6" x14ac:dyDescent="0.2">
      <c r="B333" s="209"/>
      <c r="C333" s="210"/>
      <c r="D333" s="210"/>
      <c r="E333" s="210"/>
      <c r="F333" s="210"/>
    </row>
    <row r="334" spans="2:6" x14ac:dyDescent="0.2">
      <c r="B334" s="209"/>
      <c r="C334" s="210"/>
      <c r="D334" s="210"/>
      <c r="E334" s="210"/>
      <c r="F334" s="210"/>
    </row>
    <row r="335" spans="2:6" x14ac:dyDescent="0.2">
      <c r="B335" s="209"/>
      <c r="C335" s="210"/>
      <c r="D335" s="210"/>
      <c r="E335" s="210"/>
      <c r="F335" s="210"/>
    </row>
  </sheetData>
  <sheetProtection algorithmName="SHA-512" hashValue="C5e6GJPZzDrnPDUhuJ+z2B//jA464W/FSPg295UPQ+vZ6bfHqesWxDnFRHNWtoLyps10yBQAMO4P4YxBWh68iQ==" saltValue="6pL9BZ8nO/vo9CzMDUGfAw==" spinCount="100000" sheet="1" objects="1"/>
  <mergeCells count="29">
    <mergeCell ref="U9:V9"/>
    <mergeCell ref="A4:A7"/>
    <mergeCell ref="A8:A9"/>
    <mergeCell ref="B8:B9"/>
    <mergeCell ref="C8:C9"/>
    <mergeCell ref="D8:D9"/>
    <mergeCell ref="E8:E9"/>
    <mergeCell ref="F8:F9"/>
    <mergeCell ref="G8:G9"/>
    <mergeCell ref="H8:H9"/>
    <mergeCell ref="B5:S7"/>
    <mergeCell ref="J8:M8"/>
    <mergeCell ref="O8:R8"/>
    <mergeCell ref="S8:T8"/>
    <mergeCell ref="U8:V8"/>
    <mergeCell ref="O4:Q4"/>
    <mergeCell ref="R4:S4"/>
    <mergeCell ref="T6:V7"/>
    <mergeCell ref="A1:I1"/>
    <mergeCell ref="J1:L1"/>
    <mergeCell ref="T1:U1"/>
    <mergeCell ref="C2:G2"/>
    <mergeCell ref="I2:J2"/>
    <mergeCell ref="K2:L2"/>
    <mergeCell ref="C3:G3"/>
    <mergeCell ref="I3:J3"/>
    <mergeCell ref="K3:L3"/>
    <mergeCell ref="B4:L4"/>
    <mergeCell ref="M4:N4"/>
  </mergeCells>
  <phoneticPr fontId="45"/>
  <dataValidations count="14">
    <dataValidation allowBlank="1" showInputMessage="1" showErrorMessage="1" promptTitle="参考記録" prompt="ﾄﾗｯｸは1/100、ﾌｨｰﾙﾄﾞはcm単位で入力_x000a_例：12秒00→1200_x000a_9分30秒00→93000_x000a_5m00→500" sqref="Y91" xr:uid="{00000000-0002-0000-0100-000000000000}"/>
    <dataValidation type="list" allowBlank="1" showInputMessage="1" showErrorMessage="1" sqref="A3" xr:uid="{00000000-0002-0000-0100-000001000000}">
      <formula1>"小学,中学,高校,一般"</formula1>
    </dataValidation>
    <dataValidation type="list" allowBlank="1" showInputMessage="1" showErrorMessage="1" promptTitle="性別" prompt="ﾄﾞﾛｯﾌﾟﾀﾞｳﾝﾘｽﾄから選択して下さい" sqref="H11:H90" xr:uid="{00000000-0002-0000-0100-000002000000}">
      <formula1>"男,女"</formula1>
    </dataValidation>
    <dataValidation type="list" allowBlank="1" showInputMessage="1" showErrorMessage="1" sqref="B3" xr:uid="{00000000-0002-0000-0100-000003000000}">
      <formula1>INDIRECT(A3&amp;"地区")</formula1>
    </dataValidation>
    <dataValidation type="list" allowBlank="1" showInputMessage="1" showErrorMessage="1" promptTitle="学年" prompt="ﾄﾞﾛｯﾌﾟﾀﾞｳﾝﾘｽﾄから選択して下さい" sqref="G11:G90" xr:uid="{00000000-0002-0000-0100-000004000000}">
      <formula1>INDIRECT($A$3&amp;"年")</formula1>
    </dataValidation>
    <dataValidation allowBlank="1" showInputMessage="1" showErrorMessage="1" sqref="I3 K3:L3 B11:F90" xr:uid="{00000000-0002-0000-0100-000005000000}"/>
    <dataValidation type="list" allowBlank="1" showInputMessage="1" showErrorMessage="1" promptTitle="クラス" prompt="ドロップダウンリストから選択してください" sqref="I11:I90 N11:N90" xr:uid="{00000000-0002-0000-0100-000007000000}">
      <formula1>INDIRECT($A$3&amp;$H11&amp;"クラス")</formula1>
    </dataValidation>
    <dataValidation type="list" allowBlank="1" showInputMessage="1" showErrorMessage="1" promptTitle="種目名" prompt="クラスを選択しないと表示されません" sqref="J11:J90 O11:O90" xr:uid="{00000000-0002-0000-0100-000008000000}">
      <formula1>INDIRECT(I11&amp;$G11)</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xr:uid="{00000000-0002-0000-0100-000009000000}">
      <formula1>100</formula1>
    </dataValidation>
    <dataValidation type="date" operator="greaterThanOrEqual" allowBlank="1" showInputMessage="1" showErrorMessage="1" errorTitle="入力方法が違います" error="区切りは / です" promptTitle="入力方法" prompt="(例)_x000a_2020年7月1日_x000a_→2020/7/1" sqref="L11:L90 Q11:Q90" xr:uid="{00000000-0002-0000-0100-00000A000000}">
      <formula1>36526</formula1>
    </dataValidation>
    <dataValidation type="list" allowBlank="1" showInputMessage="1" showErrorMessage="1" promptTitle="クラス" prompt="ドロップダウンリストから選択してください" sqref="S11:S90" xr:uid="{00000000-0002-0000-0100-00000B000000}">
      <formula1>INDIRECT("R"&amp;$A$3&amp;$H11&amp;"1")</formula1>
    </dataValidation>
    <dataValidation type="list" allowBlank="1" showInputMessage="1" showErrorMessage="1" promptTitle="記入方法" prompt="1ﾁｰﾑの時_x000a_〇_x000a_2ﾁｰﾑ以上の時_x000a_A,B,C" sqref="T11:T90 V11:V90" xr:uid="{00000000-0002-0000-0100-00000D000000}">
      <formula1>"〇,A,B,C"</formula1>
    </dataValidation>
    <dataValidation type="list" allowBlank="1" showInputMessage="1" showErrorMessage="1" promptTitle="クラス" prompt="ドロップダウンリストから選択してください" sqref="U11:U90" xr:uid="{00000000-0002-0000-0100-00000E000000}">
      <formula1>INDIRECT("R"&amp;$A$3&amp;$H11&amp;"2")</formula1>
    </dataValidation>
    <dataValidation type="list" allowBlank="1" showInputMessage="1" showErrorMessage="1" sqref="V2:V5" xr:uid="{2240C3CA-DCE3-4022-9A87-6C78FD4BB25C}">
      <formula1>"有,無"</formula1>
    </dataValidation>
  </dataValidations>
  <pageMargins left="0.2" right="0.2" top="0.2" bottom="0.2" header="0" footer="0"/>
  <pageSetup paperSize="9" scale="75"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6"/>
  <sheetViews>
    <sheetView showGridLines="0" showZeros="0" workbookViewId="0">
      <selection activeCell="T12" sqref="T12"/>
    </sheetView>
  </sheetViews>
  <sheetFormatPr defaultColWidth="9" defaultRowHeight="13.2" x14ac:dyDescent="0.2"/>
  <cols>
    <col min="1" max="1" width="2.21875" style="50" customWidth="1"/>
    <col min="2" max="2" width="10.88671875" style="50" customWidth="1"/>
    <col min="3" max="3" width="3.44140625" style="50" hidden="1" customWidth="1"/>
    <col min="4" max="6" width="3.77734375" style="50" hidden="1" customWidth="1"/>
    <col min="7" max="7" width="5.21875" style="50" bestFit="1" customWidth="1"/>
    <col min="8" max="8" width="6.109375" style="50" customWidth="1"/>
    <col min="9" max="9" width="2.21875" style="50" customWidth="1"/>
    <col min="10" max="10" width="11.88671875" style="50" customWidth="1"/>
    <col min="11" max="11" width="3.88671875" style="50" hidden="1" customWidth="1"/>
    <col min="12" max="14" width="3.6640625" style="50" hidden="1" customWidth="1"/>
    <col min="15" max="15" width="5.21875" style="50" bestFit="1" customWidth="1"/>
    <col min="16" max="16" width="6.109375" style="50" customWidth="1"/>
    <col min="17" max="17" width="1.77734375" style="50" customWidth="1"/>
    <col min="18" max="16384" width="9" style="50"/>
  </cols>
  <sheetData>
    <row r="1" spans="1:17" ht="16.2" x14ac:dyDescent="0.2">
      <c r="A1" s="227"/>
      <c r="B1" s="228" t="str">
        <f>一覧様式!A1&amp;"出場人数確認表"</f>
        <v>令和6年度筑豊地区ジュニア陸上競技記録会出場人数確認表</v>
      </c>
      <c r="C1" s="229"/>
      <c r="D1" s="229"/>
      <c r="E1" s="229"/>
      <c r="F1" s="229"/>
      <c r="G1" s="230"/>
      <c r="H1" s="230"/>
      <c r="I1" s="230"/>
      <c r="J1" s="231"/>
      <c r="K1" s="231"/>
      <c r="L1" s="231"/>
      <c r="M1" s="231"/>
      <c r="N1" s="231"/>
      <c r="O1" s="230"/>
      <c r="P1" s="230"/>
      <c r="Q1" s="227"/>
    </row>
    <row r="2" spans="1:17" ht="15" hidden="1" customHeight="1" x14ac:dyDescent="0.2">
      <c r="A2" s="227"/>
      <c r="B2" s="232"/>
      <c r="C2" s="232"/>
      <c r="D2" s="232"/>
      <c r="E2" s="232"/>
      <c r="F2" s="232"/>
      <c r="G2" s="227"/>
      <c r="H2" s="233"/>
      <c r="I2" s="230"/>
      <c r="J2" s="234"/>
      <c r="K2" s="234"/>
      <c r="L2" s="234"/>
      <c r="M2" s="234"/>
      <c r="N2" s="234"/>
      <c r="O2" s="227"/>
      <c r="P2" s="230"/>
      <c r="Q2" s="227"/>
    </row>
    <row r="3" spans="1:17" ht="19.2" hidden="1" x14ac:dyDescent="0.2">
      <c r="A3" s="227"/>
      <c r="B3" s="235">
        <f>一覧様式!A3</f>
        <v>0</v>
      </c>
      <c r="C3" s="235"/>
      <c r="D3" s="235"/>
      <c r="E3" s="235"/>
      <c r="F3" s="235"/>
      <c r="G3" s="234">
        <f>一覧様式!C3</f>
        <v>0</v>
      </c>
      <c r="H3" s="233"/>
      <c r="I3" s="227"/>
      <c r="J3" s="232"/>
      <c r="K3" s="232"/>
      <c r="L3" s="232"/>
      <c r="M3" s="232"/>
      <c r="N3" s="232"/>
      <c r="O3" s="227"/>
      <c r="P3" s="233"/>
      <c r="Q3" s="227"/>
    </row>
    <row r="4" spans="1:17" ht="15" hidden="1" customHeight="1" x14ac:dyDescent="0.2">
      <c r="A4" s="227"/>
      <c r="B4" s="232"/>
      <c r="C4" s="232"/>
      <c r="D4" s="232"/>
      <c r="E4" s="232"/>
      <c r="F4" s="232"/>
      <c r="G4" s="227"/>
      <c r="H4" s="233"/>
      <c r="I4" s="227"/>
      <c r="J4" s="232"/>
      <c r="K4" s="232"/>
      <c r="L4" s="232"/>
      <c r="M4" s="232"/>
      <c r="N4" s="232"/>
      <c r="O4" s="227"/>
      <c r="P4" s="233"/>
      <c r="Q4" s="227"/>
    </row>
    <row r="5" spans="1:17" x14ac:dyDescent="0.2">
      <c r="A5" s="227"/>
      <c r="B5" s="227"/>
      <c r="C5" s="227"/>
      <c r="D5" s="227"/>
      <c r="E5" s="227"/>
      <c r="F5" s="227"/>
      <c r="G5" s="227"/>
      <c r="H5" s="227"/>
      <c r="I5" s="227"/>
      <c r="J5" s="227"/>
      <c r="K5" s="227"/>
      <c r="L5" s="227"/>
      <c r="M5" s="227"/>
      <c r="N5" s="227"/>
      <c r="O5" s="227"/>
      <c r="P5" s="227"/>
      <c r="Q5" s="227"/>
    </row>
    <row r="6" spans="1:17" s="48" customFormat="1" x14ac:dyDescent="0.2">
      <c r="A6" s="236"/>
      <c r="B6" s="247" t="str">
        <f>IF($B$3="一般","一般男子",IF($B$3="高校","高校男子",IF(B3="中学","中学男子",IF(B3="小学","小学男子","男子"))))</f>
        <v>男子</v>
      </c>
      <c r="C6" s="237" t="s">
        <v>94</v>
      </c>
      <c r="D6" s="237" t="s">
        <v>95</v>
      </c>
      <c r="E6" s="237" t="s">
        <v>96</v>
      </c>
      <c r="F6" s="237" t="s">
        <v>97</v>
      </c>
      <c r="G6" s="238" t="s">
        <v>904</v>
      </c>
      <c r="H6" s="239" t="s">
        <v>98</v>
      </c>
      <c r="I6" s="236"/>
      <c r="J6" s="247" t="str">
        <f>IF($B$3="一般","一般女子",IF($B$3="高校","高校女子",IF($B$3="中学","中学女子",IF(B3="小学","小学女子","女子"))))</f>
        <v>女子</v>
      </c>
      <c r="K6" s="237" t="s">
        <v>94</v>
      </c>
      <c r="L6" s="237" t="s">
        <v>95</v>
      </c>
      <c r="M6" s="237" t="s">
        <v>96</v>
      </c>
      <c r="N6" s="237" t="s">
        <v>97</v>
      </c>
      <c r="O6" s="238" t="s">
        <v>904</v>
      </c>
      <c r="P6" s="239" t="s">
        <v>98</v>
      </c>
      <c r="Q6" s="236"/>
    </row>
    <row r="7" spans="1:17" s="48" customFormat="1" ht="16.2" x14ac:dyDescent="0.2">
      <c r="A7" s="236"/>
      <c r="B7" s="248" t="str">
        <f>IF($B$3="一般",計算シート!J3,IF($B$3="高校",計算シート!L3,IF($B$3="中学",計算シート!P3,IF($B$3="小学",計算シート!W3,"　"))))</f>
        <v>　</v>
      </c>
      <c r="C7" s="240">
        <v>99</v>
      </c>
      <c r="D7" s="240">
        <v>99</v>
      </c>
      <c r="E7" s="240">
        <v>99</v>
      </c>
      <c r="F7" s="240">
        <v>99</v>
      </c>
      <c r="G7" s="240" t="str">
        <f>IF(一覧様式!$A$3="一般",C7,IF(一覧様式!$A$3="高校",D7,IF(一覧様式!$A$3="中学",E7,IF(一覧様式!$A$3="小学",F7," "))))</f>
        <v xml:space="preserve"> </v>
      </c>
      <c r="H7" s="239">
        <f>COUNTIF(Ichiran!$H$2:$L$81,人数確認表!$B$6&amp;人数確認表!B7)</f>
        <v>0</v>
      </c>
      <c r="I7" s="236"/>
      <c r="J7" s="248" t="str">
        <f>IF($B$3="一般",計算シート!X3,IF($B$3="高校",計算シート!Z3,IF($B$3="中学",計算シート!AD3,IF($B$3="小学",計算シート!AK3,"　"))))</f>
        <v>　</v>
      </c>
      <c r="K7" s="240">
        <v>99</v>
      </c>
      <c r="L7" s="240">
        <v>99</v>
      </c>
      <c r="M7" s="240">
        <v>99</v>
      </c>
      <c r="N7" s="240">
        <v>99</v>
      </c>
      <c r="O7" s="240" t="str">
        <f>IF(一覧様式!$A$3="一般",K7,IF(一覧様式!$A$3="高校",L7,IF(一覧様式!$A$3="中学",M7,IF(一覧様式!$A$3="中学",N7," "))))</f>
        <v xml:space="preserve"> </v>
      </c>
      <c r="P7" s="239">
        <f>COUNTIF(Ichiran!$H$2:$L$81,人数確認表!$J$6&amp;人数確認表!J7)</f>
        <v>0</v>
      </c>
      <c r="Q7" s="236"/>
    </row>
    <row r="8" spans="1:17" s="48" customFormat="1" ht="16.2" x14ac:dyDescent="0.2">
      <c r="A8" s="236"/>
      <c r="B8" s="248" t="str">
        <f>IF($B$3="一般",計算シート!J4,IF($B$3="高校",計算シート!L4,IF($B$3="中学",計算シート!P4,IF($B$3="小学",計算シート!W4,"　"))))</f>
        <v>　</v>
      </c>
      <c r="C8" s="240">
        <v>99</v>
      </c>
      <c r="D8" s="240">
        <v>99</v>
      </c>
      <c r="E8" s="240">
        <v>99</v>
      </c>
      <c r="F8" s="240">
        <v>99</v>
      </c>
      <c r="G8" s="240" t="str">
        <f>IF(一覧様式!$A$3="一般",C8,IF(一覧様式!$A$3="高校",D8,IF(一覧様式!$A$3="中学",E8,IF(一覧様式!$A$3="小学",F8," "))))</f>
        <v xml:space="preserve"> </v>
      </c>
      <c r="H8" s="239">
        <f>COUNTIF(Ichiran!$H$2:$L$81,人数確認表!$B$6&amp;人数確認表!B8)</f>
        <v>0</v>
      </c>
      <c r="I8" s="236"/>
      <c r="J8" s="248" t="str">
        <f>IF($B$3="一般",計算シート!X4,IF($B$3="高校",計算シート!Z4,IF($B$3="中学",計算シート!AD4,IF($B$3="小学",計算シート!AK4,"　"))))</f>
        <v>　</v>
      </c>
      <c r="K8" s="240">
        <v>99</v>
      </c>
      <c r="L8" s="240">
        <v>99</v>
      </c>
      <c r="M8" s="240">
        <v>99</v>
      </c>
      <c r="N8" s="240">
        <v>99</v>
      </c>
      <c r="O8" s="240" t="str">
        <f>IF(一覧様式!$A$3="一般",K8,IF(一覧様式!$A$3="高校",L8,IF(一覧様式!$A$3="中学",M8,IF(一覧様式!$A$3="中学",N8," "))))</f>
        <v xml:space="preserve"> </v>
      </c>
      <c r="P8" s="239">
        <f>COUNTIF(Ichiran!$H$2:$L$81,人数確認表!$J$6&amp;人数確認表!J8)</f>
        <v>0</v>
      </c>
      <c r="Q8" s="236"/>
    </row>
    <row r="9" spans="1:17" s="48" customFormat="1" ht="16.2" x14ac:dyDescent="0.2">
      <c r="A9" s="236"/>
      <c r="B9" s="248" t="str">
        <f>IF($B$3="一般",計算シート!J5,IF($B$3="高校",計算シート!L5,IF($B$3="中学",計算シート!P5,IF($B$3="小学",計算シート!W5,"　"))))</f>
        <v>　</v>
      </c>
      <c r="C9" s="240">
        <v>99</v>
      </c>
      <c r="D9" s="240">
        <v>99</v>
      </c>
      <c r="E9" s="240">
        <v>99</v>
      </c>
      <c r="F9" s="240">
        <v>99</v>
      </c>
      <c r="G9" s="240" t="str">
        <f>IF(一覧様式!$A$3="一般",C9,IF(一覧様式!$A$3="高校",D9,IF(一覧様式!$A$3="中学",E9,IF(一覧様式!$A$3="小学",F9," "))))</f>
        <v xml:space="preserve"> </v>
      </c>
      <c r="H9" s="239">
        <f>COUNTIF(Ichiran!$H$2:$L$81,人数確認表!$B$6&amp;人数確認表!B9)</f>
        <v>0</v>
      </c>
      <c r="I9" s="236"/>
      <c r="J9" s="248" t="str">
        <f>IF($B$3="一般",計算シート!X5,IF($B$3="高校",計算シート!Z5,IF($B$3="中学",計算シート!AD5,IF($B$3="小学",計算シート!AK5,"　"))))</f>
        <v>　</v>
      </c>
      <c r="K9" s="240">
        <v>99</v>
      </c>
      <c r="L9" s="240">
        <v>99</v>
      </c>
      <c r="M9" s="240">
        <v>99</v>
      </c>
      <c r="N9" s="240">
        <v>99</v>
      </c>
      <c r="O9" s="240" t="str">
        <f>IF(一覧様式!$A$3="一般",K9,IF(一覧様式!$A$3="高校",L9,IF(一覧様式!$A$3="中学",M9,IF(一覧様式!$A$3="中学",N9," "))))</f>
        <v xml:space="preserve"> </v>
      </c>
      <c r="P9" s="239">
        <f>COUNTIF(Ichiran!$H$2:$L$81,人数確認表!$J$6&amp;人数確認表!J9)</f>
        <v>0</v>
      </c>
      <c r="Q9" s="236"/>
    </row>
    <row r="10" spans="1:17" s="48" customFormat="1" ht="16.2" x14ac:dyDescent="0.2">
      <c r="A10" s="236"/>
      <c r="B10" s="248" t="str">
        <f>IF($B$3="一般",計算シート!J6,IF($B$3="高校",計算シート!L6,IF($B$3="中学",計算シート!P6,IF($B$3="小学",計算シート!W6,"　"))))</f>
        <v>　</v>
      </c>
      <c r="C10" s="240">
        <v>99</v>
      </c>
      <c r="D10" s="240">
        <v>99</v>
      </c>
      <c r="E10" s="240">
        <v>99</v>
      </c>
      <c r="F10" s="240">
        <v>99</v>
      </c>
      <c r="G10" s="240" t="str">
        <f>IF(一覧様式!$A$3="一般",C10,IF(一覧様式!$A$3="高校",D10,IF(一覧様式!$A$3="中学",E10,IF(一覧様式!$A$3="小学",F10," "))))</f>
        <v xml:space="preserve"> </v>
      </c>
      <c r="H10" s="239">
        <f>COUNTIF(Ichiran!$H$2:$L$81,人数確認表!$B$6&amp;人数確認表!B10)</f>
        <v>0</v>
      </c>
      <c r="I10" s="236"/>
      <c r="J10" s="248" t="str">
        <f>IF($B$3="一般",計算シート!X6,IF($B$3="高校",計算シート!Z6,IF($B$3="中学",計算シート!AD6,IF($B$3="小学",計算シート!AK6,"　"))))</f>
        <v>　</v>
      </c>
      <c r="K10" s="240">
        <v>99</v>
      </c>
      <c r="L10" s="240">
        <v>99</v>
      </c>
      <c r="M10" s="240">
        <v>99</v>
      </c>
      <c r="N10" s="240">
        <v>99</v>
      </c>
      <c r="O10" s="240" t="str">
        <f>IF(一覧様式!$A$3="一般",K10,IF(一覧様式!$A$3="高校",L10,IF(一覧様式!$A$3="中学",M10,IF(一覧様式!$A$3="中学",N10," "))))</f>
        <v xml:space="preserve"> </v>
      </c>
      <c r="P10" s="239">
        <f>COUNTIF(Ichiran!$H$2:$L$81,人数確認表!$J$6&amp;人数確認表!J10)</f>
        <v>0</v>
      </c>
      <c r="Q10" s="236"/>
    </row>
    <row r="11" spans="1:17" s="48" customFormat="1" ht="16.2" x14ac:dyDescent="0.2">
      <c r="A11" s="236"/>
      <c r="B11" s="248" t="str">
        <f>IF($B$3="一般",計算シート!J7,IF($B$3="高校",計算シート!L7,IF($B$3="中学",計算シート!P7,IF($B$3="小学",計算シート!W7,"　"))))</f>
        <v>　</v>
      </c>
      <c r="C11" s="240">
        <v>99</v>
      </c>
      <c r="D11" s="240">
        <v>99</v>
      </c>
      <c r="E11" s="240">
        <v>99</v>
      </c>
      <c r="F11" s="240">
        <v>99</v>
      </c>
      <c r="G11" s="240" t="str">
        <f>IF(一覧様式!$A$3="一般",C11,IF(一覧様式!$A$3="高校",D11,IF(一覧様式!$A$3="中学",E11,IF(一覧様式!$A$3="小学",F11," "))))</f>
        <v xml:space="preserve"> </v>
      </c>
      <c r="H11" s="239">
        <f>COUNTIF(Ichiran!$H$2:$L$81,人数確認表!$B$6&amp;人数確認表!B11)</f>
        <v>0</v>
      </c>
      <c r="I11" s="236"/>
      <c r="J11" s="248" t="str">
        <f>IF($B$3="一般",計算シート!X7,IF($B$3="高校",計算シート!Z7,IF($B$3="中学",計算シート!AD7,IF($B$3="小学",計算シート!AK7,"　"))))</f>
        <v>　</v>
      </c>
      <c r="K11" s="240">
        <v>99</v>
      </c>
      <c r="L11" s="240">
        <v>99</v>
      </c>
      <c r="M11" s="240">
        <v>99</v>
      </c>
      <c r="N11" s="240">
        <v>99</v>
      </c>
      <c r="O11" s="240" t="str">
        <f>IF(一覧様式!$A$3="一般",K11,IF(一覧様式!$A$3="高校",L11,IF(一覧様式!$A$3="中学",M11,IF(一覧様式!$A$3="中学",N11," "))))</f>
        <v xml:space="preserve"> </v>
      </c>
      <c r="P11" s="239">
        <f>COUNTIF(Ichiran!$H$2:$L$81,人数確認表!$J$6&amp;人数確認表!J11)</f>
        <v>0</v>
      </c>
      <c r="Q11" s="236"/>
    </row>
    <row r="12" spans="1:17" s="48" customFormat="1" ht="16.2" x14ac:dyDescent="0.2">
      <c r="A12" s="236"/>
      <c r="B12" s="248" t="str">
        <f>IF($B$3="一般",計算シート!J8,IF($B$3="高校",計算シート!L8,IF($B$3="中学",計算シート!P8,IF($B$3="小学",計算シート!W8,"　"))))</f>
        <v>　</v>
      </c>
      <c r="C12" s="240">
        <v>99</v>
      </c>
      <c r="D12" s="240">
        <v>99</v>
      </c>
      <c r="E12" s="240">
        <v>99</v>
      </c>
      <c r="F12" s="240">
        <v>99</v>
      </c>
      <c r="G12" s="240" t="str">
        <f>IF(一覧様式!$A$3="一般",C12,IF(一覧様式!$A$3="高校",D12,IF(一覧様式!$A$3="中学",E12,IF(一覧様式!$A$3="小学",F12," "))))</f>
        <v xml:space="preserve"> </v>
      </c>
      <c r="H12" s="239">
        <f>COUNTIF(Ichiran!$H$2:$L$81,人数確認表!$B$6&amp;人数確認表!B12)</f>
        <v>0</v>
      </c>
      <c r="I12" s="236"/>
      <c r="J12" s="248" t="str">
        <f>IF($B$3="一般",計算シート!X8,IF($B$3="高校",計算シート!Z8,IF($B$3="中学",計算シート!AD8,IF($B$3="小学",計算シート!AK8,"　"))))</f>
        <v>　</v>
      </c>
      <c r="K12" s="240">
        <v>99</v>
      </c>
      <c r="L12" s="240">
        <v>99</v>
      </c>
      <c r="M12" s="240">
        <v>99</v>
      </c>
      <c r="N12" s="240">
        <v>99</v>
      </c>
      <c r="O12" s="240" t="str">
        <f>IF(一覧様式!$A$3="一般",K12,IF(一覧様式!$A$3="高校",L12,IF(一覧様式!$A$3="中学",M12,IF(一覧様式!$A$3="中学",N12," "))))</f>
        <v xml:space="preserve"> </v>
      </c>
      <c r="P12" s="239">
        <f>COUNTIF(Ichiran!$H$2:$L$81,人数確認表!$J$6&amp;人数確認表!J12)</f>
        <v>0</v>
      </c>
      <c r="Q12" s="236"/>
    </row>
    <row r="13" spans="1:17" s="48" customFormat="1" ht="16.2" x14ac:dyDescent="0.2">
      <c r="A13" s="236"/>
      <c r="B13" s="248" t="str">
        <f>IF($B$3="一般",計算シート!J9,IF($B$3="高校",計算シート!L9,IF($B$3="中学",計算シート!P9,IF($B$3="小学",計算シート!W9,"　"))))</f>
        <v>　</v>
      </c>
      <c r="C13" s="240">
        <v>99</v>
      </c>
      <c r="D13" s="240">
        <v>99</v>
      </c>
      <c r="E13" s="240">
        <v>99</v>
      </c>
      <c r="F13" s="240">
        <v>99</v>
      </c>
      <c r="G13" s="240" t="str">
        <f>IF(一覧様式!$A$3="一般",C13,IF(一覧様式!$A$3="高校",D13,IF(一覧様式!$A$3="中学",E13,IF(一覧様式!$A$3="小学",F13," "))))</f>
        <v xml:space="preserve"> </v>
      </c>
      <c r="H13" s="239">
        <f>COUNTIF(Ichiran!$H$2:$L$81,人数確認表!$B$6&amp;人数確認表!B13)</f>
        <v>0</v>
      </c>
      <c r="I13" s="236"/>
      <c r="J13" s="248" t="str">
        <f>IF($B$3="一般",計算シート!X9,IF($B$3="高校",計算シート!Z9,IF($B$3="中学",計算シート!AD9,IF($B$3="小学",計算シート!AK9,"　"))))</f>
        <v>　</v>
      </c>
      <c r="K13" s="240">
        <v>99</v>
      </c>
      <c r="L13" s="240">
        <v>99</v>
      </c>
      <c r="M13" s="240">
        <v>99</v>
      </c>
      <c r="N13" s="240">
        <v>99</v>
      </c>
      <c r="O13" s="240" t="str">
        <f>IF(一覧様式!$A$3="一般",K13,IF(一覧様式!$A$3="高校",L13,IF(一覧様式!$A$3="中学",M13,IF(一覧様式!$A$3="中学",N13," "))))</f>
        <v xml:space="preserve"> </v>
      </c>
      <c r="P13" s="239">
        <f>COUNTIF(Ichiran!$H$2:$L$81,人数確認表!$J$6&amp;人数確認表!J13)</f>
        <v>0</v>
      </c>
      <c r="Q13" s="236"/>
    </row>
    <row r="14" spans="1:17" s="48" customFormat="1" ht="16.2" x14ac:dyDescent="0.2">
      <c r="A14" s="236"/>
      <c r="B14" s="248" t="str">
        <f>IF($B$3="一般",計算シート!J10,IF($B$3="高校",計算シート!L10,IF($B$3="中学",計算シート!P10,IF($B$3="小学",計算シート!W10,"　"))))</f>
        <v>　</v>
      </c>
      <c r="C14" s="240">
        <v>99</v>
      </c>
      <c r="D14" s="240">
        <v>99</v>
      </c>
      <c r="E14" s="240">
        <v>99</v>
      </c>
      <c r="F14" s="240">
        <v>99</v>
      </c>
      <c r="G14" s="240" t="str">
        <f>IF(一覧様式!$A$3="一般",C14,IF(一覧様式!$A$3="高校",D14,IF(一覧様式!$A$3="中学",E14,IF(一覧様式!$A$3="小学",F14," "))))</f>
        <v xml:space="preserve"> </v>
      </c>
      <c r="H14" s="239">
        <f>COUNTIF(Ichiran!$H$2:$L$81,人数確認表!$B$6&amp;人数確認表!B14)</f>
        <v>0</v>
      </c>
      <c r="I14" s="236"/>
      <c r="J14" s="248" t="str">
        <f>IF($B$3="一般",計算シート!X10,IF($B$3="高校",計算シート!Z10,IF($B$3="中学",計算シート!AD10,IF($B$3="小学",計算シート!AK10,"　"))))</f>
        <v>　</v>
      </c>
      <c r="K14" s="240">
        <v>99</v>
      </c>
      <c r="L14" s="240">
        <v>99</v>
      </c>
      <c r="M14" s="240">
        <v>99</v>
      </c>
      <c r="N14" s="240">
        <v>99</v>
      </c>
      <c r="O14" s="240" t="str">
        <f>IF(一覧様式!$A$3="一般",K14,IF(一覧様式!$A$3="高校",L14,IF(一覧様式!$A$3="中学",M14,IF(一覧様式!$A$3="中学",N14," "))))</f>
        <v xml:space="preserve"> </v>
      </c>
      <c r="P14" s="239">
        <f>COUNTIF(Ichiran!$H$2:$L$81,人数確認表!$J$6&amp;人数確認表!J14)</f>
        <v>0</v>
      </c>
      <c r="Q14" s="236"/>
    </row>
    <row r="15" spans="1:17" s="48" customFormat="1" ht="16.2" x14ac:dyDescent="0.2">
      <c r="A15" s="236"/>
      <c r="B15" s="248" t="str">
        <f>IF($B$3="一般",計算シート!J11,IF($B$3="高校",計算シート!L11,IF($B$3="中学",計算シート!P11,IF($B$3="小学",計算シート!W11,"　"))))</f>
        <v>　</v>
      </c>
      <c r="C15" s="240">
        <v>99</v>
      </c>
      <c r="D15" s="240">
        <v>99</v>
      </c>
      <c r="E15" s="240">
        <v>99</v>
      </c>
      <c r="F15" s="240">
        <v>99</v>
      </c>
      <c r="G15" s="240" t="str">
        <f>IF(一覧様式!$A$3="一般",C15,IF(一覧様式!$A$3="高校",D15,IF(一覧様式!$A$3="中学",E15,IF(一覧様式!$A$3="小学",F15," "))))</f>
        <v xml:space="preserve"> </v>
      </c>
      <c r="H15" s="239">
        <f>COUNTIF(Ichiran!$H$2:$L$81,人数確認表!$B$6&amp;人数確認表!B15)</f>
        <v>0</v>
      </c>
      <c r="I15" s="236"/>
      <c r="J15" s="248" t="str">
        <f>IF($B$3="一般",計算シート!X11,IF($B$3="高校",計算シート!Z11,IF($B$3="中学",計算シート!AD11,IF($B$3="小学",計算シート!AK11,"　"))))</f>
        <v>　</v>
      </c>
      <c r="K15" s="240">
        <v>99</v>
      </c>
      <c r="L15" s="240">
        <v>99</v>
      </c>
      <c r="M15" s="240">
        <v>99</v>
      </c>
      <c r="N15" s="240">
        <v>99</v>
      </c>
      <c r="O15" s="240" t="str">
        <f>IF(一覧様式!$A$3="一般",K15,IF(一覧様式!$A$3="高校",L15,IF(一覧様式!$A$3="中学",M15,IF(一覧様式!$A$3="中学",N15," "))))</f>
        <v xml:space="preserve"> </v>
      </c>
      <c r="P15" s="239">
        <f>COUNTIF(Ichiran!$H$2:$L$81,人数確認表!$J$6&amp;人数確認表!J15)</f>
        <v>0</v>
      </c>
      <c r="Q15" s="236"/>
    </row>
    <row r="16" spans="1:17" s="48" customFormat="1" ht="16.2" x14ac:dyDescent="0.2">
      <c r="A16" s="236"/>
      <c r="B16" s="248" t="str">
        <f>IF($B$3="一般",計算シート!J12,IF($B$3="高校",計算シート!L12,IF($B$3="中学",計算シート!P12,IF($B$3="小学",計算シート!W12,"　"))))</f>
        <v>　</v>
      </c>
      <c r="C16" s="240">
        <v>99</v>
      </c>
      <c r="D16" s="240">
        <v>99</v>
      </c>
      <c r="E16" s="240">
        <v>99</v>
      </c>
      <c r="F16" s="240">
        <v>99</v>
      </c>
      <c r="G16" s="240" t="str">
        <f>IF(一覧様式!$A$3="一般",C16,IF(一覧様式!$A$3="高校",D16,IF(一覧様式!$A$3="中学",E16,IF(一覧様式!$A$3="小学",F16," "))))</f>
        <v xml:space="preserve"> </v>
      </c>
      <c r="H16" s="239">
        <f>COUNTIF(Ichiran!$H$2:$L$81,人数確認表!$B$6&amp;人数確認表!B16)</f>
        <v>0</v>
      </c>
      <c r="I16" s="236"/>
      <c r="J16" s="248" t="str">
        <f>IF($B$3="一般",計算シート!X12,IF($B$3="高校",計算シート!Z12,IF($B$3="中学",計算シート!AD12,IF($B$3="小学",計算シート!AK12,"　"))))</f>
        <v>　</v>
      </c>
      <c r="K16" s="240">
        <v>99</v>
      </c>
      <c r="L16" s="240">
        <v>99</v>
      </c>
      <c r="M16" s="240">
        <v>99</v>
      </c>
      <c r="N16" s="240">
        <v>99</v>
      </c>
      <c r="O16" s="240" t="str">
        <f>IF(一覧様式!$A$3="一般",K16,IF(一覧様式!$A$3="高校",L16,IF(一覧様式!$A$3="中学",M16,IF(一覧様式!$A$3="中学",N16," "))))</f>
        <v xml:space="preserve"> </v>
      </c>
      <c r="P16" s="239">
        <f>COUNTIF(Ichiran!$H$2:$L$81,人数確認表!$J$6&amp;人数確認表!J16)</f>
        <v>0</v>
      </c>
      <c r="Q16" s="236"/>
    </row>
    <row r="17" spans="1:17" s="48" customFormat="1" ht="16.2" x14ac:dyDescent="0.2">
      <c r="A17" s="236"/>
      <c r="B17" s="248" t="str">
        <f>IF($B$3="一般",計算シート!J13,IF($B$3="高校",計算シート!L13,IF($B$3="中学",計算シート!P13,IF($B$3="小学",計算シート!W13,"　"))))</f>
        <v>　</v>
      </c>
      <c r="C17" s="240">
        <v>99</v>
      </c>
      <c r="D17" s="240">
        <v>99</v>
      </c>
      <c r="E17" s="240">
        <v>99</v>
      </c>
      <c r="F17" s="240">
        <v>99</v>
      </c>
      <c r="G17" s="240" t="str">
        <f>IF(一覧様式!$A$3="一般",C17,IF(一覧様式!$A$3="高校",D17,IF(一覧様式!$A$3="中学",E17,IF(一覧様式!$A$3="小学",F17," "))))</f>
        <v xml:space="preserve"> </v>
      </c>
      <c r="H17" s="239">
        <f>COUNTIF(Ichiran!$H$2:$L$81,人数確認表!$B$6&amp;人数確認表!B17)</f>
        <v>0</v>
      </c>
      <c r="I17" s="236"/>
      <c r="J17" s="248" t="str">
        <f>IF($B$3="一般",計算シート!X13,IF($B$3="高校",計算シート!Z13,IF($B$3="中学",計算シート!AD13,IF($B$3="小学",計算シート!AK13,"　"))))</f>
        <v>　</v>
      </c>
      <c r="K17" s="240">
        <v>99</v>
      </c>
      <c r="L17" s="240">
        <v>99</v>
      </c>
      <c r="M17" s="240">
        <v>3</v>
      </c>
      <c r="N17" s="240">
        <v>99</v>
      </c>
      <c r="O17" s="240" t="str">
        <f>IF(一覧様式!$A$3="一般",K17,IF(一覧様式!$A$3="高校",L17,IF(一覧様式!$A$3="中学",M17,IF(一覧様式!$A$3="中学",N17," "))))</f>
        <v xml:space="preserve"> </v>
      </c>
      <c r="P17" s="239">
        <f>COUNTIF(Ichiran!$H$2:$L$81,人数確認表!$J$6&amp;人数確認表!J17)</f>
        <v>0</v>
      </c>
      <c r="Q17" s="236"/>
    </row>
    <row r="18" spans="1:17" s="48" customFormat="1" ht="16.2" x14ac:dyDescent="0.2">
      <c r="A18" s="236"/>
      <c r="B18" s="248" t="str">
        <f>IF($B$3="一般",計算シート!J14,IF($B$3="高校",計算シート!L14,IF($B$3="中学",計算シート!P14,IF($B$3="小学",計算シート!W14,"　"))))</f>
        <v>　</v>
      </c>
      <c r="C18" s="240">
        <v>99</v>
      </c>
      <c r="D18" s="240">
        <v>99</v>
      </c>
      <c r="E18" s="240">
        <v>99</v>
      </c>
      <c r="F18" s="240">
        <v>99</v>
      </c>
      <c r="G18" s="240" t="str">
        <f>IF(一覧様式!$A$3="一般",C18,IF(一覧様式!$A$3="高校",D18,IF(一覧様式!$A$3="中学",E18,IF(一覧様式!$A$3="小学",F18," "))))</f>
        <v xml:space="preserve"> </v>
      </c>
      <c r="H18" s="239">
        <f>COUNTIF(Ichiran!$H$2:$L$81,人数確認表!$B$6&amp;人数確認表!B18)</f>
        <v>0</v>
      </c>
      <c r="I18" s="236"/>
      <c r="J18" s="248" t="str">
        <f>IF($B$3="一般",計算シート!X14,IF($B$3="高校",計算シート!Z14,IF($B$3="中学",計算シート!AD14,IF($B$3="小学",計算シート!AK14,"　"))))</f>
        <v>　</v>
      </c>
      <c r="K18" s="240">
        <v>99</v>
      </c>
      <c r="L18" s="240">
        <v>99</v>
      </c>
      <c r="M18" s="240">
        <v>99</v>
      </c>
      <c r="N18" s="240">
        <v>99</v>
      </c>
      <c r="O18" s="240" t="str">
        <f>IF(一覧様式!$A$3="一般",K18,IF(一覧様式!$A$3="高校",L18,IF(一覧様式!$A$3="中学",M18,IF(一覧様式!$A$3="中学",N18," "))))</f>
        <v xml:space="preserve"> </v>
      </c>
      <c r="P18" s="239">
        <f>COUNTIF(Ichiran!$H$2:$L$81,人数確認表!$J$6&amp;人数確認表!J18)</f>
        <v>0</v>
      </c>
      <c r="Q18" s="236"/>
    </row>
    <row r="19" spans="1:17" s="48" customFormat="1" ht="16.2" x14ac:dyDescent="0.2">
      <c r="A19" s="236"/>
      <c r="B19" s="248" t="str">
        <f>IF($B$3="一般",計算シート!J15,IF($B$3="高校",計算シート!L15,IF($B$3="中学",計算シート!P15,IF($B$3="小学",計算シート!W15,"　"))))</f>
        <v>　</v>
      </c>
      <c r="C19" s="240">
        <v>99</v>
      </c>
      <c r="D19" s="240">
        <v>99</v>
      </c>
      <c r="E19" s="240">
        <v>3</v>
      </c>
      <c r="F19" s="240">
        <v>99</v>
      </c>
      <c r="G19" s="240" t="str">
        <f>IF(一覧様式!$A$3="一般",C19,IF(一覧様式!$A$3="高校",D19,IF(一覧様式!$A$3="中学",E19,IF(一覧様式!$A$3="小学",F19," "))))</f>
        <v xml:space="preserve"> </v>
      </c>
      <c r="H19" s="239">
        <f>COUNTIF(Ichiran!$H$2:$L$81,人数確認表!$B$6&amp;人数確認表!B19)</f>
        <v>0</v>
      </c>
      <c r="I19" s="236"/>
      <c r="J19" s="248" t="str">
        <f>IF($B$3="一般",計算シート!X15,IF($B$3="高校",計算シート!Z15,IF($B$3="中学",計算シート!AD15,IF($B$3="小学",計算シート!AK15,"　"))))</f>
        <v>　</v>
      </c>
      <c r="K19" s="240">
        <v>99</v>
      </c>
      <c r="L19" s="240">
        <v>99</v>
      </c>
      <c r="M19" s="240">
        <v>99</v>
      </c>
      <c r="N19" s="240">
        <v>99</v>
      </c>
      <c r="O19" s="240" t="str">
        <f>IF(一覧様式!$A$3="一般",K19,IF(一覧様式!$A$3="高校",L19,IF(一覧様式!$A$3="中学",M19,IF(一覧様式!$A$3="中学",N19," "))))</f>
        <v xml:space="preserve"> </v>
      </c>
      <c r="P19" s="239">
        <f>COUNTIF(Ichiran!$H$2:$L$81,人数確認表!$J$6&amp;人数確認表!J19)</f>
        <v>0</v>
      </c>
      <c r="Q19" s="236"/>
    </row>
    <row r="20" spans="1:17" s="48" customFormat="1" ht="16.2" x14ac:dyDescent="0.2">
      <c r="A20" s="236"/>
      <c r="B20" s="248" t="str">
        <f>IF($B$3="一般",計算シート!J16,IF($B$3="高校",計算シート!L16,IF($B$3="中学",計算シート!P16,IF($B$3="小学",計算シート!W16,"　"))))</f>
        <v>　</v>
      </c>
      <c r="C20" s="240">
        <v>99</v>
      </c>
      <c r="D20" s="240">
        <v>99</v>
      </c>
      <c r="E20" s="240">
        <v>99</v>
      </c>
      <c r="F20" s="240">
        <v>99</v>
      </c>
      <c r="G20" s="240" t="str">
        <f>IF(一覧様式!$A$3="一般",C20,IF(一覧様式!$A$3="高校",D20,IF(一覧様式!$A$3="中学",E20,IF(一覧様式!$A$3="小学",F20," "))))</f>
        <v xml:space="preserve"> </v>
      </c>
      <c r="H20" s="239">
        <f>COUNTIF(Ichiran!$H$2:$L$81,人数確認表!$B$6&amp;人数確認表!B20)</f>
        <v>0</v>
      </c>
      <c r="I20" s="236"/>
      <c r="J20" s="248" t="str">
        <f>IF($B$3="一般",計算シート!X16,IF($B$3="高校",計算シート!Z16,IF($B$3="中学",計算シート!AD16,IF($B$3="小学",計算シート!AK16,"　"))))</f>
        <v>　</v>
      </c>
      <c r="K20" s="240">
        <v>99</v>
      </c>
      <c r="L20" s="240">
        <v>99</v>
      </c>
      <c r="M20" s="240">
        <v>99</v>
      </c>
      <c r="N20" s="240">
        <v>99</v>
      </c>
      <c r="O20" s="240" t="str">
        <f>IF(一覧様式!$A$3="一般",K20,IF(一覧様式!$A$3="高校",L20,IF(一覧様式!$A$3="中学",M20,IF(一覧様式!$A$3="中学",N20," "))))</f>
        <v xml:space="preserve"> </v>
      </c>
      <c r="P20" s="239">
        <f>COUNTIF(Ichiran!$H$2:$L$81,人数確認表!$J$6&amp;人数確認表!J20)</f>
        <v>0</v>
      </c>
      <c r="Q20" s="236"/>
    </row>
    <row r="21" spans="1:17" s="48" customFormat="1" ht="16.2" x14ac:dyDescent="0.2">
      <c r="A21" s="236"/>
      <c r="B21" s="248" t="str">
        <f>IF($B$3="一般",計算シート!J17,IF($B$3="高校",計算シート!L17,IF($B$3="中学",計算シート!P17,IF($B$3="小学",計算シート!W17,"　"))))</f>
        <v>　</v>
      </c>
      <c r="C21" s="240">
        <v>99</v>
      </c>
      <c r="D21" s="240">
        <v>99</v>
      </c>
      <c r="E21" s="240">
        <v>99</v>
      </c>
      <c r="F21" s="240">
        <v>99</v>
      </c>
      <c r="G21" s="240" t="str">
        <f>IF(一覧様式!$A$3="一般",C21,IF(一覧様式!$A$3="高校",D21,IF(一覧様式!$A$3="中学",E21,IF(一覧様式!$A$3="小学",F21," "))))</f>
        <v xml:space="preserve"> </v>
      </c>
      <c r="H21" s="239">
        <f>COUNTIF(Ichiran!$H$2:$L$81,人数確認表!$B$6&amp;人数確認表!B21)</f>
        <v>0</v>
      </c>
      <c r="I21" s="236"/>
      <c r="J21" s="248" t="str">
        <f>IF($B$3="一般",計算シート!X17,IF($B$3="高校",計算シート!Z17,IF($B$3="中学",計算シート!AD17,IF($B$3="小学",計算シート!AK17,"　"))))</f>
        <v>　</v>
      </c>
      <c r="K21" s="240">
        <v>99</v>
      </c>
      <c r="L21" s="240">
        <v>99</v>
      </c>
      <c r="M21" s="240">
        <v>99</v>
      </c>
      <c r="N21" s="240">
        <v>99</v>
      </c>
      <c r="O21" s="240" t="str">
        <f>IF(一覧様式!$A$3="一般",K21,IF(一覧様式!$A$3="高校",L21,IF(一覧様式!$A$3="中学",M21,IF(一覧様式!$A$3="中学",N21," "))))</f>
        <v xml:space="preserve"> </v>
      </c>
      <c r="P21" s="239">
        <f>COUNTIF(Ichiran!$H$2:$L$81,人数確認表!$J$6&amp;人数確認表!J21)</f>
        <v>0</v>
      </c>
      <c r="Q21" s="236"/>
    </row>
    <row r="22" spans="1:17" s="48" customFormat="1" ht="16.2" x14ac:dyDescent="0.2">
      <c r="A22" s="236"/>
      <c r="B22" s="248" t="str">
        <f>IF($B$3="一般",計算シート!J18,IF($B$3="高校",計算シート!L18,IF($B$3="中学",計算シート!P18,IF($B$3="小学",計算シート!W18,"　"))))</f>
        <v>　</v>
      </c>
      <c r="C22" s="240">
        <v>99</v>
      </c>
      <c r="D22" s="240">
        <v>99</v>
      </c>
      <c r="E22" s="240">
        <v>99</v>
      </c>
      <c r="F22" s="240">
        <v>99</v>
      </c>
      <c r="G22" s="240" t="str">
        <f>IF(一覧様式!$A$3="一般",C22,IF(一覧様式!$A$3="高校",D22,IF(一覧様式!$A$3="中学",E22,IF(一覧様式!$A$3="小学",F22," "))))</f>
        <v xml:space="preserve"> </v>
      </c>
      <c r="H22" s="239">
        <f>COUNTIF(Ichiran!$H$2:$L$81,人数確認表!$B$6&amp;人数確認表!B22)</f>
        <v>0</v>
      </c>
      <c r="I22" s="236"/>
      <c r="J22" s="248" t="str">
        <f>IF($B$3="一般",計算シート!X18,IF($B$3="高校",計算シート!Z18,IF($B$3="中学",計算シート!AD18,IF($B$3="小学",計算シート!AK18,"　"))))</f>
        <v>　</v>
      </c>
      <c r="K22" s="240">
        <v>99</v>
      </c>
      <c r="L22" s="240">
        <v>99</v>
      </c>
      <c r="M22" s="240">
        <v>99</v>
      </c>
      <c r="N22" s="240">
        <v>99</v>
      </c>
      <c r="O22" s="240" t="str">
        <f>IF(一覧様式!$A$3="一般",K22,IF(一覧様式!$A$3="高校",L22,IF(一覧様式!$A$3="中学",M22,IF(一覧様式!$A$3="中学",N22," "))))</f>
        <v xml:space="preserve"> </v>
      </c>
      <c r="P22" s="239">
        <f>COUNTIF(Ichiran!$H$2:$L$81,人数確認表!$J$6&amp;人数確認表!J22)</f>
        <v>0</v>
      </c>
      <c r="Q22" s="236"/>
    </row>
    <row r="23" spans="1:17" s="48" customFormat="1" ht="16.2" x14ac:dyDescent="0.2">
      <c r="A23" s="236"/>
      <c r="B23" s="248" t="str">
        <f>IF($B$3="一般",計算シート!J19,IF($B$3="高校",計算シート!L19,IF($B$3="中学",計算シート!P19,IF($B$3="小学",計算シート!W19,"　"))))</f>
        <v>　</v>
      </c>
      <c r="C23" s="241">
        <v>99</v>
      </c>
      <c r="D23" s="241">
        <v>99</v>
      </c>
      <c r="E23" s="241">
        <v>99</v>
      </c>
      <c r="F23" s="241">
        <v>99</v>
      </c>
      <c r="G23" s="240" t="str">
        <f>IF(一覧様式!$A$3="一般",C23,IF(一覧様式!$A$3="高校",D23,IF(一覧様式!$A$3="中学",E23," ")))</f>
        <v xml:space="preserve"> </v>
      </c>
      <c r="H23" s="239">
        <f>COUNTIF(Ichiran!$H$2:$L$81,人数確認表!$B$6&amp;人数確認表!B23)</f>
        <v>0</v>
      </c>
      <c r="I23" s="236"/>
      <c r="J23" s="248" t="str">
        <f>IF($B$3="一般",計算シート!X19,IF($B$3="高校",計算シート!Z19,IF($B$3="中学",計算シート!AD19,IF($B$3="小学",計算シート!AK19,"　"))))</f>
        <v>　</v>
      </c>
      <c r="K23" s="240">
        <v>99</v>
      </c>
      <c r="L23" s="240">
        <v>99</v>
      </c>
      <c r="M23" s="240">
        <v>99</v>
      </c>
      <c r="N23" s="240">
        <v>99</v>
      </c>
      <c r="O23" s="240" t="str">
        <f>IF(一覧様式!$A$3="一般",K23,IF(一覧様式!$A$3="高校",L23,IF(一覧様式!$A$3="中学",M23,IF(一覧様式!$A$3="中学",N23," "))))</f>
        <v xml:space="preserve"> </v>
      </c>
      <c r="P23" s="239">
        <f>COUNTIF(Ichiran!$H$2:$L$81,人数確認表!$J$6&amp;人数確認表!J23)</f>
        <v>0</v>
      </c>
      <c r="Q23" s="236"/>
    </row>
    <row r="24" spans="1:17" s="49" customFormat="1" ht="16.2" x14ac:dyDescent="0.2">
      <c r="A24" s="242"/>
      <c r="B24" s="248" t="str">
        <f>IF($B$3="一般",計算シート!J20,IF($B$3="高校",計算シート!L20,IF($B$3="中学",計算シート!P20,IF($B$3="小学",計算シート!W20,"　"))))</f>
        <v>　</v>
      </c>
      <c r="C24" s="241">
        <v>99</v>
      </c>
      <c r="D24" s="241">
        <v>99</v>
      </c>
      <c r="E24" s="241">
        <v>99</v>
      </c>
      <c r="F24" s="241">
        <v>99</v>
      </c>
      <c r="G24" s="240" t="str">
        <f>IF(一覧様式!$A$3="一般",C24,IF(一覧様式!$A$3="高校",D24,IF(一覧様式!$A$3="中学",E24," ")))</f>
        <v xml:space="preserve"> </v>
      </c>
      <c r="H24" s="239">
        <f>COUNTIF(Ichiran!$H$2:$L$81,人数確認表!$B$6&amp;人数確認表!B24)</f>
        <v>0</v>
      </c>
      <c r="I24" s="243"/>
      <c r="J24" s="248" t="str">
        <f>IF($B$3="一般",計算シート!X20,IF($B$3="高校",計算シート!Z20,IF($B$3="中学",計算シート!AD20,IF($B$3="小学",計算シート!AK20,"　"))))</f>
        <v>　</v>
      </c>
      <c r="K24" s="241">
        <v>99</v>
      </c>
      <c r="L24" s="241">
        <v>99</v>
      </c>
      <c r="M24" s="241">
        <v>99</v>
      </c>
      <c r="N24" s="241">
        <v>99</v>
      </c>
      <c r="O24" s="240" t="str">
        <f>IF(一覧様式!$A$3="一般",K24,IF(一覧様式!$A$3="高校",L24,IF(一覧様式!$A$3="中学",M24,IF(一覧様式!$A$3="中学",N24," "))))</f>
        <v xml:space="preserve"> </v>
      </c>
      <c r="P24" s="244">
        <f>一覧様式!Z94</f>
        <v>0</v>
      </c>
      <c r="Q24" s="242"/>
    </row>
    <row r="25" spans="1:17" s="49" customFormat="1" ht="16.2" x14ac:dyDescent="0.2">
      <c r="A25" s="242"/>
      <c r="B25" s="248" t="str">
        <f>IF($B$3="一般",計算シート!J21,IF($B$3="高校",計算シート!L21,IF($B$3="中学",計算シート!P21,IF($B$3="小学",計算シート!W21,"　"))))</f>
        <v>　</v>
      </c>
      <c r="C25" s="245"/>
      <c r="D25" s="245"/>
      <c r="E25" s="245"/>
      <c r="F25" s="245"/>
      <c r="G25" s="240" t="str">
        <f>IF(一覧様式!$A$3="一般",C25,IF(一覧様式!$A$3="高校",D25,IF(一覧様式!$A$3="中学",E25," ")))</f>
        <v xml:space="preserve"> </v>
      </c>
      <c r="H25" s="244">
        <f>一覧様式!AA93</f>
        <v>0</v>
      </c>
      <c r="I25" s="243"/>
      <c r="J25" s="248" t="str">
        <f>IF($B$3="一般",計算シート!X21,IF($B$3="高校",計算シート!Z21,IF($B$3="中学",計算シート!AD21,IF($B$3="小学",計算シート!AK21,"　"))))</f>
        <v>　</v>
      </c>
      <c r="K25" s="241">
        <v>99</v>
      </c>
      <c r="L25" s="241">
        <v>99</v>
      </c>
      <c r="M25" s="246">
        <v>99</v>
      </c>
      <c r="N25" s="241">
        <v>99</v>
      </c>
      <c r="O25" s="240" t="str">
        <f>IF(一覧様式!$A$3="一般",K25,IF(一覧様式!$A$3="高校",L25,IF(一覧様式!$A$3="中学",M25,IF(一覧様式!$A$3="中学",N25," "))))</f>
        <v xml:space="preserve"> </v>
      </c>
      <c r="P25" s="244">
        <f>一覧様式!AA94</f>
        <v>0</v>
      </c>
      <c r="Q25" s="242"/>
    </row>
    <row r="26" spans="1:17" ht="9.75" customHeight="1" x14ac:dyDescent="0.2">
      <c r="A26" s="227"/>
      <c r="B26" s="227"/>
      <c r="C26" s="227"/>
      <c r="D26" s="227"/>
      <c r="E26" s="227"/>
      <c r="F26" s="227"/>
      <c r="G26" s="227"/>
      <c r="H26" s="227"/>
      <c r="I26" s="227"/>
      <c r="J26" s="227"/>
      <c r="K26" s="227"/>
      <c r="L26" s="227"/>
      <c r="M26" s="227"/>
      <c r="N26" s="227"/>
      <c r="O26" s="227"/>
      <c r="P26" s="227"/>
      <c r="Q26" s="227"/>
    </row>
  </sheetData>
  <sheetProtection algorithmName="SHA-512" hashValue="18c3+y6l+6nWBmDqq9Ye/YQKZaiB5/iiqAgUyjxoMebhEhEzO4pzWRK9vkESO13A5lXpsMdDq437uz6zGWg2Hw==" saltValue="ikLsty0+wuRfq+OrRCHOrw==" spinCount="100000" sheet="1" objects="1"/>
  <phoneticPr fontId="45"/>
  <conditionalFormatting sqref="G7:G25">
    <cfRule type="cellIs" dxfId="7" priority="2" operator="greaterThan">
      <formula>90</formula>
    </cfRule>
  </conditionalFormatting>
  <conditionalFormatting sqref="H7:H19">
    <cfRule type="cellIs" dxfId="6" priority="26" stopIfTrue="1" operator="lessThan">
      <formula>1</formula>
    </cfRule>
    <cfRule type="cellIs" dxfId="5" priority="27" stopIfTrue="1" operator="greaterThan">
      <formula>G7</formula>
    </cfRule>
  </conditionalFormatting>
  <conditionalFormatting sqref="H18:H25">
    <cfRule type="cellIs" dxfId="4" priority="3" stopIfTrue="1" operator="lessThan">
      <formula>1</formula>
    </cfRule>
    <cfRule type="cellIs" dxfId="3" priority="4" stopIfTrue="1" operator="greaterThan">
      <formula>G18</formula>
    </cfRule>
  </conditionalFormatting>
  <conditionalFormatting sqref="O7:O25">
    <cfRule type="cellIs" dxfId="2" priority="1" operator="greaterThan">
      <formula>90</formula>
    </cfRule>
  </conditionalFormatting>
  <conditionalFormatting sqref="P7:P25">
    <cfRule type="cellIs" dxfId="1" priority="23" stopIfTrue="1" operator="lessThan">
      <formula>1</formula>
    </cfRule>
    <cfRule type="cellIs" dxfId="0" priority="24" stopIfTrue="1" operator="greaterThan">
      <formula>O7</formula>
    </cfRule>
  </conditionalFormatting>
  <pageMargins left="0.74791666666666701" right="0.74791666666666701" top="0.98402777777777795" bottom="0.98402777777777795" header="0.51180555555555596" footer="0.5118055555555559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9"/>
  <sheetViews>
    <sheetView workbookViewId="0">
      <selection activeCell="E26" sqref="E26"/>
    </sheetView>
  </sheetViews>
  <sheetFormatPr defaultColWidth="9" defaultRowHeight="10.8" x14ac:dyDescent="0.2"/>
  <cols>
    <col min="1" max="1" width="8.77734375" style="45" customWidth="1"/>
    <col min="2" max="2" width="11" style="45" customWidth="1"/>
    <col min="3" max="3" width="4.6640625" style="45" customWidth="1"/>
    <col min="4" max="4" width="10.21875" style="45" customWidth="1"/>
    <col min="5" max="5" width="9.77734375" style="45" customWidth="1"/>
    <col min="6" max="6" width="9.6640625" style="45" customWidth="1"/>
    <col min="7" max="7" width="4.6640625" style="45" customWidth="1"/>
    <col min="8" max="8" width="14.88671875" style="45" customWidth="1"/>
    <col min="9" max="9" width="8.88671875" style="45" customWidth="1"/>
    <col min="10" max="10" width="13.109375" style="45" customWidth="1"/>
    <col min="11" max="11" width="8.88671875" style="45" customWidth="1"/>
    <col min="12" max="12" width="9.109375" style="45" customWidth="1"/>
    <col min="13" max="13" width="9.77734375" style="45" customWidth="1"/>
    <col min="14" max="14" width="9.6640625" style="45" customWidth="1"/>
    <col min="15" max="15" width="9.109375" style="45" customWidth="1"/>
    <col min="16" max="16384" width="9" style="45"/>
  </cols>
  <sheetData>
    <row r="1" spans="1:15" x14ac:dyDescent="0.2">
      <c r="A1" s="45" t="s">
        <v>99</v>
      </c>
      <c r="B1" s="45" t="s">
        <v>100</v>
      </c>
      <c r="C1" s="45" t="s">
        <v>101</v>
      </c>
      <c r="D1" s="45" t="s">
        <v>102</v>
      </c>
      <c r="E1" s="45" t="s">
        <v>103</v>
      </c>
      <c r="F1" s="45" t="s">
        <v>7</v>
      </c>
      <c r="G1" s="45" t="s">
        <v>104</v>
      </c>
      <c r="H1" s="45" t="s">
        <v>105</v>
      </c>
      <c r="I1" s="45" t="s">
        <v>106</v>
      </c>
      <c r="J1" s="45" t="s">
        <v>107</v>
      </c>
      <c r="K1" s="45" t="s">
        <v>108</v>
      </c>
      <c r="L1" s="45" t="s">
        <v>109</v>
      </c>
      <c r="M1" s="45" t="s">
        <v>110</v>
      </c>
      <c r="N1" s="45" t="s">
        <v>111</v>
      </c>
      <c r="O1" s="45" t="s">
        <v>112</v>
      </c>
    </row>
    <row r="2" spans="1:15" x14ac:dyDescent="0.2">
      <c r="A2" s="46" t="str">
        <f>IF(一覧様式!B11=0,"",計算シート!$H$5)</f>
        <v/>
      </c>
      <c r="B2" s="46" t="str">
        <f>IF(一覧様式!B11=0," ",一覧様式!B11)</f>
        <v xml:space="preserve"> </v>
      </c>
      <c r="C2" s="46" t="str">
        <f>IF(一覧様式!H11=0," ",IF(一覧様式!H11="男",1)+IF(一覧様式!H11="女",2))</f>
        <v xml:space="preserve"> </v>
      </c>
      <c r="D2" s="47" t="str">
        <f>CONCATENATE(一覧様式!C11," ",一覧様式!D11)</f>
        <v xml:space="preserve"> </v>
      </c>
      <c r="E2" s="47" t="str">
        <f>CONCATENATE(一覧様式!E11," ",一覧様式!F11)</f>
        <v xml:space="preserve"> </v>
      </c>
      <c r="F2" s="47" t="str">
        <f>IF(一覧様式!$C11=0," ",一覧様式!$C$3)</f>
        <v xml:space="preserve"> </v>
      </c>
      <c r="G2" s="47" t="str">
        <f>IF(一覧様式!G11=0," ",一覧様式!G11)</f>
        <v xml:space="preserve"> </v>
      </c>
      <c r="H2" s="47" t="str">
        <f>CONCATENATE(一覧様式!I11,一覧様式!J11)</f>
        <v/>
      </c>
      <c r="I2" s="47" t="str">
        <f>IF(一覧様式!K11=0," ",一覧様式!K11)</f>
        <v xml:space="preserve"> </v>
      </c>
      <c r="J2" s="47" t="str">
        <f>CONCATENATE(一覧様式!N11,一覧様式!O11)</f>
        <v/>
      </c>
      <c r="K2" s="47" t="str">
        <f>IF(一覧様式!P11=0," ",一覧様式!P11)</f>
        <v xml:space="preserve"> </v>
      </c>
      <c r="L2" s="47"/>
      <c r="M2" s="47"/>
      <c r="N2" s="47" t="str">
        <f>CONCATENATE(一覧様式!S11,一覧様式!T11)</f>
        <v/>
      </c>
      <c r="O2" s="47" t="str">
        <f>CONCATENATE(一覧様式!U11,一覧様式!V11)</f>
        <v/>
      </c>
    </row>
    <row r="3" spans="1:15" x14ac:dyDescent="0.2">
      <c r="A3" s="46" t="str">
        <f>IF(一覧様式!B12=0,"",計算シート!$H$5)</f>
        <v/>
      </c>
      <c r="B3" s="46" t="str">
        <f>IF(一覧様式!B12=0," ",一覧様式!B12)</f>
        <v xml:space="preserve"> </v>
      </c>
      <c r="C3" s="46" t="str">
        <f>IF(一覧様式!H12=0," ",IF(一覧様式!H12="男",1)+IF(一覧様式!H12="女",2))</f>
        <v xml:space="preserve"> </v>
      </c>
      <c r="D3" s="47" t="str">
        <f>CONCATENATE(一覧様式!C12," ",一覧様式!D12)</f>
        <v xml:space="preserve"> </v>
      </c>
      <c r="E3" s="47" t="str">
        <f>CONCATENATE(一覧様式!E12," ",一覧様式!F12)</f>
        <v xml:space="preserve"> </v>
      </c>
      <c r="F3" s="47" t="str">
        <f>IF(一覧様式!$C12=0," ",一覧様式!$C$3)</f>
        <v xml:space="preserve"> </v>
      </c>
      <c r="G3" s="47" t="str">
        <f>IF(一覧様式!G12=0," ",一覧様式!G12)</f>
        <v xml:space="preserve"> </v>
      </c>
      <c r="H3" s="47" t="str">
        <f>CONCATENATE(一覧様式!I12,一覧様式!J12)</f>
        <v/>
      </c>
      <c r="I3" s="47" t="str">
        <f>IF(一覧様式!K12=0," ",一覧様式!K12)</f>
        <v xml:space="preserve"> </v>
      </c>
      <c r="J3" s="47" t="str">
        <f>CONCATENATE(一覧様式!N12,一覧様式!O12)</f>
        <v/>
      </c>
      <c r="K3" s="47" t="str">
        <f>IF(一覧様式!P12=0," ",一覧様式!P12)</f>
        <v xml:space="preserve"> </v>
      </c>
      <c r="L3" s="47"/>
      <c r="M3" s="47"/>
      <c r="N3" s="47" t="str">
        <f>CONCATENATE(一覧様式!S12,一覧様式!T12)</f>
        <v/>
      </c>
      <c r="O3" s="47" t="str">
        <f>CONCATENATE(一覧様式!U12,一覧様式!V12)</f>
        <v/>
      </c>
    </row>
    <row r="4" spans="1:15" x14ac:dyDescent="0.2">
      <c r="A4" s="46" t="str">
        <f>IF(一覧様式!B13=0,"",計算シート!$H$5)</f>
        <v/>
      </c>
      <c r="B4" s="46" t="str">
        <f>IF(一覧様式!B13=0," ",一覧様式!B13)</f>
        <v xml:space="preserve"> </v>
      </c>
      <c r="C4" s="46" t="str">
        <f>IF(一覧様式!H13=0," ",IF(一覧様式!H13="男",1)+IF(一覧様式!H13="女",2))</f>
        <v xml:space="preserve"> </v>
      </c>
      <c r="D4" s="47" t="str">
        <f>CONCATENATE(一覧様式!C13," ",一覧様式!D13)</f>
        <v xml:space="preserve"> </v>
      </c>
      <c r="E4" s="47" t="str">
        <f>CONCATENATE(一覧様式!E13," ",一覧様式!F13)</f>
        <v xml:space="preserve"> </v>
      </c>
      <c r="F4" s="47" t="str">
        <f>IF(一覧様式!$C13=0," ",一覧様式!$C$3)</f>
        <v xml:space="preserve"> </v>
      </c>
      <c r="G4" s="47" t="str">
        <f>IF(一覧様式!G13=0," ",一覧様式!G13)</f>
        <v xml:space="preserve"> </v>
      </c>
      <c r="H4" s="47" t="str">
        <f>CONCATENATE(一覧様式!I13,一覧様式!J13)</f>
        <v/>
      </c>
      <c r="I4" s="47" t="str">
        <f>IF(一覧様式!K13=0," ",一覧様式!K13)</f>
        <v xml:space="preserve"> </v>
      </c>
      <c r="J4" s="47" t="str">
        <f>CONCATENATE(一覧様式!N13,一覧様式!O13)</f>
        <v/>
      </c>
      <c r="K4" s="47" t="str">
        <f>IF(一覧様式!P13=0," ",一覧様式!P13)</f>
        <v xml:space="preserve"> </v>
      </c>
      <c r="L4" s="47"/>
      <c r="M4" s="47"/>
      <c r="N4" s="47" t="str">
        <f>CONCATENATE(一覧様式!S13,一覧様式!T13)</f>
        <v/>
      </c>
      <c r="O4" s="47" t="str">
        <f>CONCATENATE(一覧様式!U13,一覧様式!V13)</f>
        <v/>
      </c>
    </row>
    <row r="5" spans="1:15" x14ac:dyDescent="0.2">
      <c r="A5" s="46" t="str">
        <f>IF(一覧様式!B14=0,"",計算シート!$H$5)</f>
        <v/>
      </c>
      <c r="B5" s="46" t="str">
        <f>IF(一覧様式!B14=0," ",一覧様式!B14)</f>
        <v xml:space="preserve"> </v>
      </c>
      <c r="C5" s="46" t="str">
        <f>IF(一覧様式!H14=0," ",IF(一覧様式!H14="男",1)+IF(一覧様式!H14="女",2))</f>
        <v xml:space="preserve"> </v>
      </c>
      <c r="D5" s="47" t="str">
        <f>CONCATENATE(一覧様式!C14," ",一覧様式!D14)</f>
        <v xml:space="preserve"> </v>
      </c>
      <c r="E5" s="47" t="str">
        <f>CONCATENATE(一覧様式!E14," ",一覧様式!F14)</f>
        <v xml:space="preserve"> </v>
      </c>
      <c r="F5" s="47" t="str">
        <f>IF(一覧様式!$C14=0," ",一覧様式!$C$3)</f>
        <v xml:space="preserve"> </v>
      </c>
      <c r="G5" s="47" t="str">
        <f>IF(一覧様式!G14=0," ",一覧様式!G14)</f>
        <v xml:space="preserve"> </v>
      </c>
      <c r="H5" s="47" t="str">
        <f>CONCATENATE(一覧様式!I14,一覧様式!J14)</f>
        <v/>
      </c>
      <c r="I5" s="47" t="str">
        <f>IF(一覧様式!K14=0," ",一覧様式!K14)</f>
        <v xml:space="preserve"> </v>
      </c>
      <c r="J5" s="47" t="str">
        <f>CONCATENATE(一覧様式!N14,一覧様式!O14)</f>
        <v/>
      </c>
      <c r="K5" s="47" t="str">
        <f>IF(一覧様式!P14=0," ",一覧様式!P14)</f>
        <v xml:space="preserve"> </v>
      </c>
      <c r="L5" s="47"/>
      <c r="M5" s="47"/>
      <c r="N5" s="47" t="str">
        <f>CONCATENATE(一覧様式!S14,一覧様式!T14)</f>
        <v/>
      </c>
      <c r="O5" s="47" t="str">
        <f>CONCATENATE(一覧様式!U14,一覧様式!V14)</f>
        <v/>
      </c>
    </row>
    <row r="6" spans="1:15" x14ac:dyDescent="0.2">
      <c r="A6" s="46" t="str">
        <f>IF(一覧様式!B15=0,"",計算シート!$H$5)</f>
        <v/>
      </c>
      <c r="B6" s="46" t="str">
        <f>IF(一覧様式!B15=0," ",一覧様式!B15)</f>
        <v xml:space="preserve"> </v>
      </c>
      <c r="C6" s="46" t="str">
        <f>IF(一覧様式!H15=0," ",IF(一覧様式!H15="男",1)+IF(一覧様式!H15="女",2))</f>
        <v xml:space="preserve"> </v>
      </c>
      <c r="D6" s="47" t="str">
        <f>CONCATENATE(一覧様式!C15," ",一覧様式!D15)</f>
        <v xml:space="preserve"> </v>
      </c>
      <c r="E6" s="47" t="str">
        <f>CONCATENATE(一覧様式!E15," ",一覧様式!F15)</f>
        <v xml:space="preserve"> </v>
      </c>
      <c r="F6" s="47" t="str">
        <f>IF(一覧様式!$C15=0," ",一覧様式!$C$3)</f>
        <v xml:space="preserve"> </v>
      </c>
      <c r="G6" s="47" t="str">
        <f>IF(一覧様式!G15=0," ",一覧様式!G15)</f>
        <v xml:space="preserve"> </v>
      </c>
      <c r="H6" s="47" t="str">
        <f>CONCATENATE(一覧様式!I15,一覧様式!J15)</f>
        <v/>
      </c>
      <c r="I6" s="47" t="str">
        <f>IF(一覧様式!K15=0," ",一覧様式!K15)</f>
        <v xml:space="preserve"> </v>
      </c>
      <c r="J6" s="47" t="str">
        <f>CONCATENATE(一覧様式!N15,一覧様式!O15)</f>
        <v/>
      </c>
      <c r="K6" s="47" t="str">
        <f>IF(一覧様式!P15=0," ",一覧様式!P15)</f>
        <v xml:space="preserve"> </v>
      </c>
      <c r="L6" s="47"/>
      <c r="M6" s="47"/>
      <c r="N6" s="47" t="str">
        <f>CONCATENATE(一覧様式!S15,一覧様式!T15)</f>
        <v/>
      </c>
      <c r="O6" s="47" t="str">
        <f>CONCATENATE(一覧様式!U15,一覧様式!V15)</f>
        <v/>
      </c>
    </row>
    <row r="7" spans="1:15" x14ac:dyDescent="0.2">
      <c r="A7" s="46" t="str">
        <f>IF(一覧様式!B16=0,"",計算シート!$H$5)</f>
        <v/>
      </c>
      <c r="B7" s="46" t="str">
        <f>IF(一覧様式!B16=0," ",一覧様式!B16)</f>
        <v xml:space="preserve"> </v>
      </c>
      <c r="C7" s="46" t="str">
        <f>IF(一覧様式!H16=0," ",IF(一覧様式!H16="男",1)+IF(一覧様式!H16="女",2))</f>
        <v xml:space="preserve"> </v>
      </c>
      <c r="D7" s="47" t="str">
        <f>CONCATENATE(一覧様式!C16," ",一覧様式!D16)</f>
        <v xml:space="preserve"> </v>
      </c>
      <c r="E7" s="47" t="str">
        <f>CONCATENATE(一覧様式!E16," ",一覧様式!F16)</f>
        <v xml:space="preserve"> </v>
      </c>
      <c r="F7" s="47" t="str">
        <f>IF(一覧様式!$C16=0," ",一覧様式!$C$3)</f>
        <v xml:space="preserve"> </v>
      </c>
      <c r="G7" s="47" t="str">
        <f>IF(一覧様式!G16=0," ",一覧様式!G16)</f>
        <v xml:space="preserve"> </v>
      </c>
      <c r="H7" s="47" t="str">
        <f>CONCATENATE(一覧様式!I16,一覧様式!J16)</f>
        <v/>
      </c>
      <c r="I7" s="47" t="str">
        <f>IF(一覧様式!K16=0," ",一覧様式!K16)</f>
        <v xml:space="preserve"> </v>
      </c>
      <c r="J7" s="47" t="str">
        <f>CONCATENATE(一覧様式!N16,一覧様式!O16)</f>
        <v/>
      </c>
      <c r="K7" s="47" t="str">
        <f>IF(一覧様式!P16=0," ",一覧様式!P16)</f>
        <v xml:space="preserve"> </v>
      </c>
      <c r="L7" s="47"/>
      <c r="M7" s="47"/>
      <c r="N7" s="47" t="str">
        <f>CONCATENATE(一覧様式!S16,一覧様式!T16)</f>
        <v/>
      </c>
      <c r="O7" s="47" t="str">
        <f>CONCATENATE(一覧様式!U16,一覧様式!V16)</f>
        <v/>
      </c>
    </row>
    <row r="8" spans="1:15" x14ac:dyDescent="0.2">
      <c r="A8" s="46" t="str">
        <f>IF(一覧様式!B17=0,"",計算シート!$H$5)</f>
        <v/>
      </c>
      <c r="B8" s="46" t="str">
        <f>IF(一覧様式!B17=0," ",一覧様式!B17)</f>
        <v xml:space="preserve"> </v>
      </c>
      <c r="C8" s="46" t="str">
        <f>IF(一覧様式!H17=0," ",IF(一覧様式!H17="男",1)+IF(一覧様式!H17="女",2))</f>
        <v xml:space="preserve"> </v>
      </c>
      <c r="D8" s="47" t="str">
        <f>CONCATENATE(一覧様式!C17," ",一覧様式!D17)</f>
        <v xml:space="preserve"> </v>
      </c>
      <c r="E8" s="47" t="str">
        <f>CONCATENATE(一覧様式!E17," ",一覧様式!F17)</f>
        <v xml:space="preserve"> </v>
      </c>
      <c r="F8" s="47" t="str">
        <f>IF(一覧様式!$C17=0," ",一覧様式!$C$3)</f>
        <v xml:space="preserve"> </v>
      </c>
      <c r="G8" s="47" t="str">
        <f>IF(一覧様式!G17=0," ",一覧様式!G17)</f>
        <v xml:space="preserve"> </v>
      </c>
      <c r="H8" s="47" t="str">
        <f>CONCATENATE(一覧様式!I17,一覧様式!J17)</f>
        <v/>
      </c>
      <c r="I8" s="47" t="str">
        <f>IF(一覧様式!K17=0," ",一覧様式!K17)</f>
        <v xml:space="preserve"> </v>
      </c>
      <c r="J8" s="47" t="str">
        <f>CONCATENATE(一覧様式!N17,一覧様式!O17)</f>
        <v/>
      </c>
      <c r="K8" s="47" t="str">
        <f>IF(一覧様式!P17=0," ",一覧様式!P17)</f>
        <v xml:space="preserve"> </v>
      </c>
      <c r="L8" s="47"/>
      <c r="M8" s="47"/>
      <c r="N8" s="47" t="str">
        <f>CONCATENATE(一覧様式!S17,一覧様式!T17)</f>
        <v/>
      </c>
      <c r="O8" s="47" t="str">
        <f>CONCATENATE(一覧様式!U17,一覧様式!V17)</f>
        <v/>
      </c>
    </row>
    <row r="9" spans="1:15" x14ac:dyDescent="0.2">
      <c r="A9" s="46" t="str">
        <f>IF(一覧様式!B18=0,"",計算シート!$H$5)</f>
        <v/>
      </c>
      <c r="B9" s="46" t="str">
        <f>IF(一覧様式!B18=0," ",一覧様式!B18)</f>
        <v xml:space="preserve"> </v>
      </c>
      <c r="C9" s="46" t="str">
        <f>IF(一覧様式!H18=0," ",IF(一覧様式!H18="男",1)+IF(一覧様式!H18="女",2))</f>
        <v xml:space="preserve"> </v>
      </c>
      <c r="D9" s="47" t="str">
        <f>CONCATENATE(一覧様式!C18," ",一覧様式!D18)</f>
        <v xml:space="preserve"> </v>
      </c>
      <c r="E9" s="47" t="str">
        <f>CONCATENATE(一覧様式!E18," ",一覧様式!F18)</f>
        <v xml:space="preserve"> </v>
      </c>
      <c r="F9" s="47" t="str">
        <f>IF(一覧様式!$C18=0," ",一覧様式!$C$3)</f>
        <v xml:space="preserve"> </v>
      </c>
      <c r="G9" s="47" t="str">
        <f>IF(一覧様式!G18=0," ",一覧様式!G18)</f>
        <v xml:space="preserve"> </v>
      </c>
      <c r="H9" s="47" t="str">
        <f>CONCATENATE(一覧様式!I18,一覧様式!J18)</f>
        <v/>
      </c>
      <c r="I9" s="47" t="str">
        <f>IF(一覧様式!K18=0," ",一覧様式!K18)</f>
        <v xml:space="preserve"> </v>
      </c>
      <c r="J9" s="47" t="str">
        <f>CONCATENATE(一覧様式!N18,一覧様式!O18)</f>
        <v/>
      </c>
      <c r="K9" s="47" t="str">
        <f>IF(一覧様式!P18=0," ",一覧様式!P18)</f>
        <v xml:space="preserve"> </v>
      </c>
      <c r="L9" s="47"/>
      <c r="M9" s="47"/>
      <c r="N9" s="47" t="str">
        <f>CONCATENATE(一覧様式!S18,一覧様式!T18)</f>
        <v/>
      </c>
      <c r="O9" s="47" t="str">
        <f>CONCATENATE(一覧様式!U18,一覧様式!V18)</f>
        <v/>
      </c>
    </row>
    <row r="10" spans="1:15" x14ac:dyDescent="0.2">
      <c r="A10" s="46" t="str">
        <f>IF(一覧様式!B19=0,"",計算シート!$H$5)</f>
        <v/>
      </c>
      <c r="B10" s="46" t="str">
        <f>IF(一覧様式!B19=0," ",一覧様式!B19)</f>
        <v xml:space="preserve"> </v>
      </c>
      <c r="C10" s="46" t="str">
        <f>IF(一覧様式!H19=0," ",IF(一覧様式!H19="男",1)+IF(一覧様式!H19="女",2))</f>
        <v xml:space="preserve"> </v>
      </c>
      <c r="D10" s="47" t="str">
        <f>CONCATENATE(一覧様式!C19," ",一覧様式!D19)</f>
        <v xml:space="preserve"> </v>
      </c>
      <c r="E10" s="47" t="str">
        <f>CONCATENATE(一覧様式!E19," ",一覧様式!F19)</f>
        <v xml:space="preserve"> </v>
      </c>
      <c r="F10" s="47" t="str">
        <f>IF(一覧様式!$C19=0," ",一覧様式!$C$3)</f>
        <v xml:space="preserve"> </v>
      </c>
      <c r="G10" s="47" t="str">
        <f>IF(一覧様式!G19=0," ",一覧様式!G19)</f>
        <v xml:space="preserve"> </v>
      </c>
      <c r="H10" s="47" t="str">
        <f>CONCATENATE(一覧様式!I19,一覧様式!J19)</f>
        <v/>
      </c>
      <c r="I10" s="47" t="str">
        <f>IF(一覧様式!K19=0," ",一覧様式!K19)</f>
        <v xml:space="preserve"> </v>
      </c>
      <c r="J10" s="47" t="str">
        <f>CONCATENATE(一覧様式!N19,一覧様式!O19)</f>
        <v/>
      </c>
      <c r="K10" s="47" t="str">
        <f>IF(一覧様式!P19=0," ",一覧様式!P19)</f>
        <v xml:space="preserve"> </v>
      </c>
      <c r="L10" s="47"/>
      <c r="M10" s="47"/>
      <c r="N10" s="47" t="str">
        <f>CONCATENATE(一覧様式!S19,一覧様式!T19)</f>
        <v/>
      </c>
      <c r="O10" s="47" t="str">
        <f>CONCATENATE(一覧様式!U19,一覧様式!V19)</f>
        <v/>
      </c>
    </row>
    <row r="11" spans="1:15" x14ac:dyDescent="0.2">
      <c r="A11" s="46" t="str">
        <f>IF(一覧様式!B20=0,"",計算シート!$H$5)</f>
        <v/>
      </c>
      <c r="B11" s="46" t="str">
        <f>IF(一覧様式!B20=0," ",一覧様式!B20)</f>
        <v xml:space="preserve"> </v>
      </c>
      <c r="C11" s="46" t="str">
        <f>IF(一覧様式!H20=0," ",IF(一覧様式!H20="男",1)+IF(一覧様式!H20="女",2))</f>
        <v xml:space="preserve"> </v>
      </c>
      <c r="D11" s="47" t="str">
        <f>CONCATENATE(一覧様式!C20," ",一覧様式!D20)</f>
        <v xml:space="preserve"> </v>
      </c>
      <c r="E11" s="47" t="str">
        <f>CONCATENATE(一覧様式!E20," ",一覧様式!F20)</f>
        <v xml:space="preserve"> </v>
      </c>
      <c r="F11" s="47" t="str">
        <f>IF(一覧様式!$C20=0," ",一覧様式!$C$3)</f>
        <v xml:space="preserve"> </v>
      </c>
      <c r="G11" s="47" t="str">
        <f>IF(一覧様式!G20=0," ",一覧様式!G20)</f>
        <v xml:space="preserve"> </v>
      </c>
      <c r="H11" s="47" t="str">
        <f>CONCATENATE(一覧様式!I20,一覧様式!J20)</f>
        <v/>
      </c>
      <c r="I11" s="47" t="str">
        <f>IF(一覧様式!K20=0," ",一覧様式!K20)</f>
        <v xml:space="preserve"> </v>
      </c>
      <c r="J11" s="47" t="str">
        <f>CONCATENATE(一覧様式!N20,一覧様式!O20)</f>
        <v/>
      </c>
      <c r="K11" s="47" t="str">
        <f>IF(一覧様式!P20=0," ",一覧様式!P20)</f>
        <v xml:space="preserve"> </v>
      </c>
      <c r="L11" s="47"/>
      <c r="M11" s="47"/>
      <c r="N11" s="47" t="str">
        <f>CONCATENATE(一覧様式!S20,一覧様式!T20)</f>
        <v/>
      </c>
      <c r="O11" s="47" t="str">
        <f>CONCATENATE(一覧様式!U20,一覧様式!V20)</f>
        <v/>
      </c>
    </row>
    <row r="12" spans="1:15" x14ac:dyDescent="0.2">
      <c r="A12" s="46" t="str">
        <f>IF(一覧様式!B21=0,"",計算シート!$H$5)</f>
        <v/>
      </c>
      <c r="B12" s="46" t="str">
        <f>IF(一覧様式!B21=0," ",一覧様式!B21)</f>
        <v xml:space="preserve"> </v>
      </c>
      <c r="C12" s="46" t="str">
        <f>IF(一覧様式!H21=0," ",IF(一覧様式!H21="男",1)+IF(一覧様式!H21="女",2))</f>
        <v xml:space="preserve"> </v>
      </c>
      <c r="D12" s="47" t="str">
        <f>CONCATENATE(一覧様式!C21," ",一覧様式!D21)</f>
        <v xml:space="preserve"> </v>
      </c>
      <c r="E12" s="47" t="str">
        <f>CONCATENATE(一覧様式!E21," ",一覧様式!F21)</f>
        <v xml:space="preserve"> </v>
      </c>
      <c r="F12" s="47" t="str">
        <f>IF(一覧様式!$C21=0," ",一覧様式!$C$3)</f>
        <v xml:space="preserve"> </v>
      </c>
      <c r="G12" s="47" t="str">
        <f>IF(一覧様式!G21=0," ",一覧様式!G21)</f>
        <v xml:space="preserve"> </v>
      </c>
      <c r="H12" s="47" t="str">
        <f>CONCATENATE(一覧様式!I21,一覧様式!J21)</f>
        <v/>
      </c>
      <c r="I12" s="47" t="str">
        <f>IF(一覧様式!K21=0," ",一覧様式!K21)</f>
        <v xml:space="preserve"> </v>
      </c>
      <c r="J12" s="47" t="str">
        <f>CONCATENATE(一覧様式!N21,一覧様式!O21)</f>
        <v/>
      </c>
      <c r="K12" s="47" t="str">
        <f>IF(一覧様式!P21=0," ",一覧様式!P21)</f>
        <v xml:space="preserve"> </v>
      </c>
      <c r="L12" s="47"/>
      <c r="M12" s="47"/>
      <c r="N12" s="47" t="str">
        <f>CONCATENATE(一覧様式!S21,一覧様式!T21)</f>
        <v/>
      </c>
      <c r="O12" s="47" t="str">
        <f>CONCATENATE(一覧様式!U21,一覧様式!V21)</f>
        <v/>
      </c>
    </row>
    <row r="13" spans="1:15" x14ac:dyDescent="0.2">
      <c r="A13" s="46" t="str">
        <f>IF(一覧様式!B22=0,"",計算シート!$H$5)</f>
        <v/>
      </c>
      <c r="B13" s="46" t="str">
        <f>IF(一覧様式!B22=0," ",一覧様式!B22)</f>
        <v xml:space="preserve"> </v>
      </c>
      <c r="C13" s="46" t="str">
        <f>IF(一覧様式!H22=0," ",IF(一覧様式!H22="男",1)+IF(一覧様式!H22="女",2))</f>
        <v xml:space="preserve"> </v>
      </c>
      <c r="D13" s="47" t="str">
        <f>CONCATENATE(一覧様式!C22," ",一覧様式!D22)</f>
        <v xml:space="preserve"> </v>
      </c>
      <c r="E13" s="47" t="str">
        <f>CONCATENATE(一覧様式!E22," ",一覧様式!F22)</f>
        <v xml:space="preserve"> </v>
      </c>
      <c r="F13" s="47" t="str">
        <f>IF(一覧様式!$C22=0," ",一覧様式!$C$3)</f>
        <v xml:space="preserve"> </v>
      </c>
      <c r="G13" s="47" t="str">
        <f>IF(一覧様式!G22=0," ",一覧様式!G22)</f>
        <v xml:space="preserve"> </v>
      </c>
      <c r="H13" s="47" t="str">
        <f>CONCATENATE(一覧様式!I22,一覧様式!J22)</f>
        <v/>
      </c>
      <c r="I13" s="47" t="str">
        <f>IF(一覧様式!K22=0," ",一覧様式!K22)</f>
        <v xml:space="preserve"> </v>
      </c>
      <c r="J13" s="47" t="str">
        <f>CONCATENATE(一覧様式!N22,一覧様式!O22)</f>
        <v/>
      </c>
      <c r="K13" s="47" t="str">
        <f>IF(一覧様式!P22=0," ",一覧様式!P22)</f>
        <v xml:space="preserve"> </v>
      </c>
      <c r="L13" s="47"/>
      <c r="M13" s="47"/>
      <c r="N13" s="47" t="str">
        <f>CONCATENATE(一覧様式!S22,一覧様式!T22)</f>
        <v/>
      </c>
      <c r="O13" s="47" t="str">
        <f>CONCATENATE(一覧様式!U22,一覧様式!V22)</f>
        <v/>
      </c>
    </row>
    <row r="14" spans="1:15" x14ac:dyDescent="0.2">
      <c r="A14" s="46" t="str">
        <f>IF(一覧様式!B23=0,"",計算シート!$H$5)</f>
        <v/>
      </c>
      <c r="B14" s="46" t="str">
        <f>IF(一覧様式!B23=0," ",一覧様式!B23)</f>
        <v xml:space="preserve"> </v>
      </c>
      <c r="C14" s="46" t="str">
        <f>IF(一覧様式!H23=0," ",IF(一覧様式!H23="男",1)+IF(一覧様式!H23="女",2))</f>
        <v xml:space="preserve"> </v>
      </c>
      <c r="D14" s="47" t="str">
        <f>CONCATENATE(一覧様式!C23," ",一覧様式!D23)</f>
        <v xml:space="preserve"> </v>
      </c>
      <c r="E14" s="47" t="str">
        <f>CONCATENATE(一覧様式!E23," ",一覧様式!F23)</f>
        <v xml:space="preserve"> </v>
      </c>
      <c r="F14" s="47" t="str">
        <f>IF(一覧様式!$C23=0," ",一覧様式!$C$3)</f>
        <v xml:space="preserve"> </v>
      </c>
      <c r="G14" s="47" t="str">
        <f>IF(一覧様式!G23=0," ",一覧様式!G23)</f>
        <v xml:space="preserve"> </v>
      </c>
      <c r="H14" s="47" t="str">
        <f>CONCATENATE(一覧様式!I23,一覧様式!J23)</f>
        <v/>
      </c>
      <c r="I14" s="47" t="str">
        <f>IF(一覧様式!K23=0," ",一覧様式!K23)</f>
        <v xml:space="preserve"> </v>
      </c>
      <c r="J14" s="47" t="str">
        <f>CONCATENATE(一覧様式!N23,一覧様式!O23)</f>
        <v/>
      </c>
      <c r="K14" s="47" t="str">
        <f>IF(一覧様式!P23=0," ",一覧様式!P23)</f>
        <v xml:space="preserve"> </v>
      </c>
      <c r="L14" s="47"/>
      <c r="M14" s="47"/>
      <c r="N14" s="47" t="str">
        <f>CONCATENATE(一覧様式!S23,一覧様式!T23)</f>
        <v/>
      </c>
      <c r="O14" s="47" t="str">
        <f>CONCATENATE(一覧様式!U23,一覧様式!V23)</f>
        <v/>
      </c>
    </row>
    <row r="15" spans="1:15" x14ac:dyDescent="0.2">
      <c r="A15" s="46" t="str">
        <f>IF(一覧様式!B24=0,"",計算シート!$H$5)</f>
        <v/>
      </c>
      <c r="B15" s="46" t="str">
        <f>IF(一覧様式!B24=0," ",一覧様式!B24)</f>
        <v xml:space="preserve"> </v>
      </c>
      <c r="C15" s="46" t="str">
        <f>IF(一覧様式!H24=0," ",IF(一覧様式!H24="男",1)+IF(一覧様式!H24="女",2))</f>
        <v xml:space="preserve"> </v>
      </c>
      <c r="D15" s="47" t="str">
        <f>CONCATENATE(一覧様式!C24," ",一覧様式!D24)</f>
        <v xml:space="preserve"> </v>
      </c>
      <c r="E15" s="47" t="str">
        <f>CONCATENATE(一覧様式!E24," ",一覧様式!F24)</f>
        <v xml:space="preserve"> </v>
      </c>
      <c r="F15" s="47" t="str">
        <f>IF(一覧様式!$C24=0," ",一覧様式!$C$3)</f>
        <v xml:space="preserve"> </v>
      </c>
      <c r="G15" s="47" t="str">
        <f>IF(一覧様式!G24=0," ",一覧様式!G24)</f>
        <v xml:space="preserve"> </v>
      </c>
      <c r="H15" s="47" t="str">
        <f>CONCATENATE(一覧様式!I24,一覧様式!J24)</f>
        <v/>
      </c>
      <c r="I15" s="47" t="str">
        <f>IF(一覧様式!K24=0," ",一覧様式!K24)</f>
        <v xml:space="preserve"> </v>
      </c>
      <c r="J15" s="47" t="str">
        <f>CONCATENATE(一覧様式!N24,一覧様式!O24)</f>
        <v/>
      </c>
      <c r="K15" s="47" t="str">
        <f>IF(一覧様式!P24=0," ",一覧様式!P24)</f>
        <v xml:space="preserve"> </v>
      </c>
      <c r="L15" s="47"/>
      <c r="M15" s="47"/>
      <c r="N15" s="47" t="str">
        <f>CONCATENATE(一覧様式!S24,一覧様式!T24)</f>
        <v/>
      </c>
      <c r="O15" s="47" t="str">
        <f>CONCATENATE(一覧様式!U24,一覧様式!V24)</f>
        <v/>
      </c>
    </row>
    <row r="16" spans="1:15" x14ac:dyDescent="0.2">
      <c r="A16" s="46" t="str">
        <f>IF(一覧様式!B25=0,"",計算シート!$H$5)</f>
        <v/>
      </c>
      <c r="B16" s="46" t="str">
        <f>IF(一覧様式!B25=0," ",一覧様式!B25)</f>
        <v xml:space="preserve"> </v>
      </c>
      <c r="C16" s="46" t="str">
        <f>IF(一覧様式!H25=0," ",IF(一覧様式!H25="男",1)+IF(一覧様式!H25="女",2))</f>
        <v xml:space="preserve"> </v>
      </c>
      <c r="D16" s="47" t="str">
        <f>CONCATENATE(一覧様式!C25," ",一覧様式!D25)</f>
        <v xml:space="preserve"> </v>
      </c>
      <c r="E16" s="47" t="str">
        <f>CONCATENATE(一覧様式!E25," ",一覧様式!F25)</f>
        <v xml:space="preserve"> </v>
      </c>
      <c r="F16" s="47" t="str">
        <f>IF(一覧様式!$C25=0," ",一覧様式!$C$3)</f>
        <v xml:space="preserve"> </v>
      </c>
      <c r="G16" s="47" t="str">
        <f>IF(一覧様式!G25=0," ",一覧様式!G25)</f>
        <v xml:space="preserve"> </v>
      </c>
      <c r="H16" s="47" t="str">
        <f>CONCATENATE(一覧様式!I25,一覧様式!J25)</f>
        <v/>
      </c>
      <c r="I16" s="47" t="str">
        <f>IF(一覧様式!K25=0," ",一覧様式!K25)</f>
        <v xml:space="preserve"> </v>
      </c>
      <c r="J16" s="47" t="str">
        <f>CONCATENATE(一覧様式!N25,一覧様式!O25)</f>
        <v/>
      </c>
      <c r="K16" s="47" t="str">
        <f>IF(一覧様式!P25=0," ",一覧様式!P25)</f>
        <v xml:space="preserve"> </v>
      </c>
      <c r="L16" s="47"/>
      <c r="M16" s="47"/>
      <c r="N16" s="47" t="str">
        <f>CONCATENATE(一覧様式!S25,一覧様式!T25)</f>
        <v/>
      </c>
      <c r="O16" s="47" t="str">
        <f>CONCATENATE(一覧様式!U25,一覧様式!V25)</f>
        <v/>
      </c>
    </row>
    <row r="17" spans="1:15" x14ac:dyDescent="0.2">
      <c r="A17" s="46" t="str">
        <f>IF(一覧様式!B26=0,"",計算シート!$H$5)</f>
        <v/>
      </c>
      <c r="B17" s="46" t="str">
        <f>IF(一覧様式!B26=0," ",一覧様式!B26)</f>
        <v xml:space="preserve"> </v>
      </c>
      <c r="C17" s="46" t="str">
        <f>IF(一覧様式!H26=0," ",IF(一覧様式!H26="男",1)+IF(一覧様式!H26="女",2))</f>
        <v xml:space="preserve"> </v>
      </c>
      <c r="D17" s="47" t="str">
        <f>CONCATENATE(一覧様式!C26," ",一覧様式!D26)</f>
        <v xml:space="preserve"> </v>
      </c>
      <c r="E17" s="47" t="str">
        <f>CONCATENATE(一覧様式!E26," ",一覧様式!F26)</f>
        <v xml:space="preserve"> </v>
      </c>
      <c r="F17" s="47" t="str">
        <f>IF(一覧様式!$C26=0," ",一覧様式!$C$3)</f>
        <v xml:space="preserve"> </v>
      </c>
      <c r="G17" s="47" t="str">
        <f>IF(一覧様式!G26=0," ",一覧様式!G26)</f>
        <v xml:space="preserve"> </v>
      </c>
      <c r="H17" s="47" t="str">
        <f>CONCATENATE(一覧様式!I26,一覧様式!J26)</f>
        <v/>
      </c>
      <c r="I17" s="47" t="str">
        <f>IF(一覧様式!K26=0," ",一覧様式!K26)</f>
        <v xml:space="preserve"> </v>
      </c>
      <c r="J17" s="47" t="str">
        <f>CONCATENATE(一覧様式!N26,一覧様式!O26)</f>
        <v/>
      </c>
      <c r="K17" s="47" t="str">
        <f>IF(一覧様式!P26=0," ",一覧様式!P26)</f>
        <v xml:space="preserve"> </v>
      </c>
      <c r="L17" s="47"/>
      <c r="M17" s="47"/>
      <c r="N17" s="47" t="str">
        <f>CONCATENATE(一覧様式!S26,一覧様式!T26)</f>
        <v/>
      </c>
      <c r="O17" s="47" t="str">
        <f>CONCATENATE(一覧様式!U26,一覧様式!V26)</f>
        <v/>
      </c>
    </row>
    <row r="18" spans="1:15" x14ac:dyDescent="0.2">
      <c r="A18" s="46" t="str">
        <f>IF(一覧様式!B27=0,"",計算シート!$H$5)</f>
        <v/>
      </c>
      <c r="B18" s="46" t="str">
        <f>IF(一覧様式!B27=0," ",一覧様式!B27)</f>
        <v xml:space="preserve"> </v>
      </c>
      <c r="C18" s="46" t="str">
        <f>IF(一覧様式!H27=0," ",IF(一覧様式!H27="男",1)+IF(一覧様式!H27="女",2))</f>
        <v xml:space="preserve"> </v>
      </c>
      <c r="D18" s="47" t="str">
        <f>CONCATENATE(一覧様式!C27," ",一覧様式!D27)</f>
        <v xml:space="preserve"> </v>
      </c>
      <c r="E18" s="47" t="str">
        <f>CONCATENATE(一覧様式!E27," ",一覧様式!F27)</f>
        <v xml:space="preserve"> </v>
      </c>
      <c r="F18" s="47" t="str">
        <f>IF(一覧様式!$C27=0," ",一覧様式!$C$3)</f>
        <v xml:space="preserve"> </v>
      </c>
      <c r="G18" s="47" t="str">
        <f>IF(一覧様式!G27=0," ",一覧様式!G27)</f>
        <v xml:space="preserve"> </v>
      </c>
      <c r="H18" s="47" t="str">
        <f>CONCATENATE(一覧様式!I27,一覧様式!J27)</f>
        <v/>
      </c>
      <c r="I18" s="47" t="str">
        <f>IF(一覧様式!K27=0," ",一覧様式!K27)</f>
        <v xml:space="preserve"> </v>
      </c>
      <c r="J18" s="47" t="str">
        <f>CONCATENATE(一覧様式!N27,一覧様式!O27)</f>
        <v/>
      </c>
      <c r="K18" s="47" t="str">
        <f>IF(一覧様式!P27=0," ",一覧様式!P27)</f>
        <v xml:space="preserve"> </v>
      </c>
      <c r="L18" s="47"/>
      <c r="M18" s="47"/>
      <c r="N18" s="47" t="str">
        <f>CONCATENATE(一覧様式!S27,一覧様式!T27)</f>
        <v/>
      </c>
      <c r="O18" s="47" t="str">
        <f>CONCATENATE(一覧様式!U27,一覧様式!V27)</f>
        <v/>
      </c>
    </row>
    <row r="19" spans="1:15" x14ac:dyDescent="0.2">
      <c r="A19" s="46" t="str">
        <f>IF(一覧様式!B28=0,"",計算シート!$H$5)</f>
        <v/>
      </c>
      <c r="B19" s="46" t="str">
        <f>IF(一覧様式!B28=0," ",一覧様式!B28)</f>
        <v xml:space="preserve"> </v>
      </c>
      <c r="C19" s="46" t="str">
        <f>IF(一覧様式!H28=0," ",IF(一覧様式!H28="男",1)+IF(一覧様式!H28="女",2))</f>
        <v xml:space="preserve"> </v>
      </c>
      <c r="D19" s="47" t="str">
        <f>CONCATENATE(一覧様式!C28," ",一覧様式!D28)</f>
        <v xml:space="preserve"> </v>
      </c>
      <c r="E19" s="47" t="str">
        <f>CONCATENATE(一覧様式!E28," ",一覧様式!F28)</f>
        <v xml:space="preserve"> </v>
      </c>
      <c r="F19" s="47" t="str">
        <f>IF(一覧様式!$C28=0," ",一覧様式!$C$3)</f>
        <v xml:space="preserve"> </v>
      </c>
      <c r="G19" s="47" t="str">
        <f>IF(一覧様式!G28=0," ",一覧様式!G28)</f>
        <v xml:space="preserve"> </v>
      </c>
      <c r="H19" s="47" t="str">
        <f>CONCATENATE(一覧様式!I28,一覧様式!J28)</f>
        <v/>
      </c>
      <c r="I19" s="47" t="str">
        <f>IF(一覧様式!K28=0," ",一覧様式!K28)</f>
        <v xml:space="preserve"> </v>
      </c>
      <c r="J19" s="47" t="str">
        <f>CONCATENATE(一覧様式!N28,一覧様式!O28)</f>
        <v/>
      </c>
      <c r="K19" s="47" t="str">
        <f>IF(一覧様式!P28=0," ",一覧様式!P28)</f>
        <v xml:space="preserve"> </v>
      </c>
      <c r="L19" s="47"/>
      <c r="M19" s="47"/>
      <c r="N19" s="47" t="str">
        <f>CONCATENATE(一覧様式!S28,一覧様式!T28)</f>
        <v/>
      </c>
      <c r="O19" s="47" t="str">
        <f>CONCATENATE(一覧様式!U28,一覧様式!V28)</f>
        <v/>
      </c>
    </row>
    <row r="20" spans="1:15" x14ac:dyDescent="0.2">
      <c r="A20" s="46" t="str">
        <f>IF(一覧様式!B29=0,"",計算シート!$H$5)</f>
        <v/>
      </c>
      <c r="B20" s="46" t="str">
        <f>IF(一覧様式!B29=0," ",一覧様式!B29)</f>
        <v xml:space="preserve"> </v>
      </c>
      <c r="C20" s="46" t="str">
        <f>IF(一覧様式!H29=0," ",IF(一覧様式!H29="男",1)+IF(一覧様式!H29="女",2))</f>
        <v xml:space="preserve"> </v>
      </c>
      <c r="D20" s="47" t="str">
        <f>CONCATENATE(一覧様式!C29," ",一覧様式!D29)</f>
        <v xml:space="preserve"> </v>
      </c>
      <c r="E20" s="47" t="str">
        <f>CONCATENATE(一覧様式!E29," ",一覧様式!F29)</f>
        <v xml:space="preserve"> </v>
      </c>
      <c r="F20" s="47" t="str">
        <f>IF(一覧様式!$C29=0," ",一覧様式!$C$3)</f>
        <v xml:space="preserve"> </v>
      </c>
      <c r="G20" s="47" t="str">
        <f>IF(一覧様式!G29=0," ",一覧様式!G29)</f>
        <v xml:space="preserve"> </v>
      </c>
      <c r="H20" s="47" t="str">
        <f>CONCATENATE(一覧様式!I29,一覧様式!J29)</f>
        <v/>
      </c>
      <c r="I20" s="47" t="str">
        <f>IF(一覧様式!K29=0," ",一覧様式!K29)</f>
        <v xml:space="preserve"> </v>
      </c>
      <c r="J20" s="47" t="str">
        <f>CONCATENATE(一覧様式!N29,一覧様式!O29)</f>
        <v/>
      </c>
      <c r="K20" s="47" t="str">
        <f>IF(一覧様式!P29=0," ",一覧様式!P29)</f>
        <v xml:space="preserve"> </v>
      </c>
      <c r="L20" s="47"/>
      <c r="M20" s="47"/>
      <c r="N20" s="47" t="str">
        <f>CONCATENATE(一覧様式!S29,一覧様式!T29)</f>
        <v/>
      </c>
      <c r="O20" s="47" t="str">
        <f>CONCATENATE(一覧様式!U29,一覧様式!V29)</f>
        <v/>
      </c>
    </row>
    <row r="21" spans="1:15" x14ac:dyDescent="0.2">
      <c r="A21" s="46" t="str">
        <f>IF(一覧様式!B30=0,"",計算シート!$H$5)</f>
        <v/>
      </c>
      <c r="B21" s="46" t="str">
        <f>IF(一覧様式!B30=0," ",一覧様式!B30)</f>
        <v xml:space="preserve"> </v>
      </c>
      <c r="C21" s="46" t="str">
        <f>IF(一覧様式!H30=0," ",IF(一覧様式!H30="男",1)+IF(一覧様式!H30="女",2))</f>
        <v xml:space="preserve"> </v>
      </c>
      <c r="D21" s="47" t="str">
        <f>CONCATENATE(一覧様式!C30," ",一覧様式!D30)</f>
        <v xml:space="preserve"> </v>
      </c>
      <c r="E21" s="47" t="str">
        <f>CONCATENATE(一覧様式!E30," ",一覧様式!F30)</f>
        <v xml:space="preserve"> </v>
      </c>
      <c r="F21" s="47" t="str">
        <f>IF(一覧様式!$C30=0," ",一覧様式!$C$3)</f>
        <v xml:space="preserve"> </v>
      </c>
      <c r="G21" s="47" t="str">
        <f>IF(一覧様式!G30=0," ",一覧様式!G30)</f>
        <v xml:space="preserve"> </v>
      </c>
      <c r="H21" s="47" t="str">
        <f>CONCATENATE(一覧様式!I30,一覧様式!J30)</f>
        <v/>
      </c>
      <c r="I21" s="47" t="str">
        <f>IF(一覧様式!K30=0," ",一覧様式!K30)</f>
        <v xml:space="preserve"> </v>
      </c>
      <c r="J21" s="47" t="str">
        <f>CONCATENATE(一覧様式!N30,一覧様式!O30)</f>
        <v/>
      </c>
      <c r="K21" s="47" t="str">
        <f>IF(一覧様式!P30=0," ",一覧様式!P30)</f>
        <v xml:space="preserve"> </v>
      </c>
      <c r="L21" s="47"/>
      <c r="M21" s="47"/>
      <c r="N21" s="47" t="str">
        <f>CONCATENATE(一覧様式!S30,一覧様式!T30)</f>
        <v/>
      </c>
      <c r="O21" s="47" t="str">
        <f>CONCATENATE(一覧様式!U30,一覧様式!V30)</f>
        <v/>
      </c>
    </row>
    <row r="22" spans="1:15" x14ac:dyDescent="0.2">
      <c r="A22" s="46" t="str">
        <f>IF(一覧様式!B31=0,"",計算シート!$H$5)</f>
        <v/>
      </c>
      <c r="B22" s="46" t="str">
        <f>IF(一覧様式!B31=0," ",一覧様式!B31)</f>
        <v xml:space="preserve"> </v>
      </c>
      <c r="C22" s="46" t="str">
        <f>IF(一覧様式!H31=0," ",IF(一覧様式!H31="男",1)+IF(一覧様式!H31="女",2))</f>
        <v xml:space="preserve"> </v>
      </c>
      <c r="D22" s="47" t="str">
        <f>CONCATENATE(一覧様式!C31," ",一覧様式!D31)</f>
        <v xml:space="preserve"> </v>
      </c>
      <c r="E22" s="47" t="str">
        <f>CONCATENATE(一覧様式!E31," ",一覧様式!F31)</f>
        <v xml:space="preserve"> </v>
      </c>
      <c r="F22" s="47" t="str">
        <f>IF(一覧様式!$C31=0," ",一覧様式!$C$3)</f>
        <v xml:space="preserve"> </v>
      </c>
      <c r="G22" s="47" t="str">
        <f>IF(一覧様式!G31=0," ",一覧様式!G31)</f>
        <v xml:space="preserve"> </v>
      </c>
      <c r="H22" s="47" t="str">
        <f>CONCATENATE(一覧様式!I31,一覧様式!J31)</f>
        <v/>
      </c>
      <c r="I22" s="47" t="str">
        <f>IF(一覧様式!K31=0," ",一覧様式!K31)</f>
        <v xml:space="preserve"> </v>
      </c>
      <c r="J22" s="47" t="str">
        <f>CONCATENATE(一覧様式!N31,一覧様式!O31)</f>
        <v/>
      </c>
      <c r="K22" s="47" t="str">
        <f>IF(一覧様式!P31=0," ",一覧様式!P31)</f>
        <v xml:space="preserve"> </v>
      </c>
      <c r="L22" s="47"/>
      <c r="M22" s="47"/>
      <c r="N22" s="47" t="str">
        <f>CONCATENATE(一覧様式!S31,一覧様式!T31)</f>
        <v/>
      </c>
      <c r="O22" s="47" t="str">
        <f>CONCATENATE(一覧様式!U31,一覧様式!V31)</f>
        <v/>
      </c>
    </row>
    <row r="23" spans="1:15" x14ac:dyDescent="0.2">
      <c r="A23" s="46" t="str">
        <f>IF(一覧様式!B32=0,"",計算シート!$H$5)</f>
        <v/>
      </c>
      <c r="B23" s="46" t="str">
        <f>IF(一覧様式!B32=0," ",一覧様式!B32)</f>
        <v xml:space="preserve"> </v>
      </c>
      <c r="C23" s="46" t="str">
        <f>IF(一覧様式!H32=0," ",IF(一覧様式!H32="男",1)+IF(一覧様式!H32="女",2))</f>
        <v xml:space="preserve"> </v>
      </c>
      <c r="D23" s="47" t="str">
        <f>CONCATENATE(一覧様式!C32," ",一覧様式!D32)</f>
        <v xml:space="preserve"> </v>
      </c>
      <c r="E23" s="47" t="str">
        <f>CONCATENATE(一覧様式!E32," ",一覧様式!F32)</f>
        <v xml:space="preserve"> </v>
      </c>
      <c r="F23" s="47" t="str">
        <f>IF(一覧様式!$C32=0," ",一覧様式!$C$3)</f>
        <v xml:space="preserve"> </v>
      </c>
      <c r="G23" s="47" t="str">
        <f>IF(一覧様式!G32=0," ",一覧様式!G32)</f>
        <v xml:space="preserve"> </v>
      </c>
      <c r="H23" s="47" t="str">
        <f>CONCATENATE(一覧様式!I32,一覧様式!J32)</f>
        <v/>
      </c>
      <c r="I23" s="47" t="str">
        <f>IF(一覧様式!K32=0," ",一覧様式!K32)</f>
        <v xml:space="preserve"> </v>
      </c>
      <c r="J23" s="47" t="str">
        <f>CONCATENATE(一覧様式!N32,一覧様式!O32)</f>
        <v/>
      </c>
      <c r="K23" s="47" t="str">
        <f>IF(一覧様式!P32=0," ",一覧様式!P32)</f>
        <v xml:space="preserve"> </v>
      </c>
      <c r="L23" s="47"/>
      <c r="M23" s="47"/>
      <c r="N23" s="47" t="str">
        <f>CONCATENATE(一覧様式!S32,一覧様式!T32)</f>
        <v/>
      </c>
      <c r="O23" s="47" t="str">
        <f>CONCATENATE(一覧様式!U32,一覧様式!V32)</f>
        <v/>
      </c>
    </row>
    <row r="24" spans="1:15" x14ac:dyDescent="0.2">
      <c r="A24" s="46" t="str">
        <f>IF(一覧様式!B33=0,"",計算シート!$H$5)</f>
        <v/>
      </c>
      <c r="B24" s="46" t="str">
        <f>IF(一覧様式!B33=0," ",一覧様式!B33)</f>
        <v xml:space="preserve"> </v>
      </c>
      <c r="C24" s="46" t="str">
        <f>IF(一覧様式!H33=0," ",IF(一覧様式!H33="男",1)+IF(一覧様式!H33="女",2))</f>
        <v xml:space="preserve"> </v>
      </c>
      <c r="D24" s="47" t="str">
        <f>CONCATENATE(一覧様式!C33," ",一覧様式!D33)</f>
        <v xml:space="preserve"> </v>
      </c>
      <c r="E24" s="47" t="str">
        <f>CONCATENATE(一覧様式!E33," ",一覧様式!F33)</f>
        <v xml:space="preserve"> </v>
      </c>
      <c r="F24" s="47" t="str">
        <f>IF(一覧様式!$C33=0," ",一覧様式!$C$3)</f>
        <v xml:space="preserve"> </v>
      </c>
      <c r="G24" s="47" t="str">
        <f>IF(一覧様式!G33=0," ",一覧様式!G33)</f>
        <v xml:space="preserve"> </v>
      </c>
      <c r="H24" s="47" t="str">
        <f>CONCATENATE(一覧様式!I33,一覧様式!J33)</f>
        <v/>
      </c>
      <c r="I24" s="47" t="str">
        <f>IF(一覧様式!K33=0," ",一覧様式!K33)</f>
        <v xml:space="preserve"> </v>
      </c>
      <c r="J24" s="47" t="str">
        <f>CONCATENATE(一覧様式!N33,一覧様式!O33)</f>
        <v/>
      </c>
      <c r="K24" s="47" t="str">
        <f>IF(一覧様式!P33=0," ",一覧様式!P33)</f>
        <v xml:space="preserve"> </v>
      </c>
      <c r="L24" s="47"/>
      <c r="M24" s="47"/>
      <c r="N24" s="47" t="str">
        <f>CONCATENATE(一覧様式!S33,一覧様式!T33)</f>
        <v/>
      </c>
      <c r="O24" s="47" t="str">
        <f>CONCATENATE(一覧様式!U33,一覧様式!V33)</f>
        <v/>
      </c>
    </row>
    <row r="25" spans="1:15" x14ac:dyDescent="0.2">
      <c r="A25" s="46" t="str">
        <f>IF(一覧様式!B34=0,"",計算シート!$H$5)</f>
        <v/>
      </c>
      <c r="B25" s="46" t="str">
        <f>IF(一覧様式!B34=0," ",一覧様式!B34)</f>
        <v xml:space="preserve"> </v>
      </c>
      <c r="C25" s="46" t="str">
        <f>IF(一覧様式!H34=0," ",IF(一覧様式!H34="男",1)+IF(一覧様式!H34="女",2))</f>
        <v xml:space="preserve"> </v>
      </c>
      <c r="D25" s="47" t="str">
        <f>CONCATENATE(一覧様式!C34," ",一覧様式!D34)</f>
        <v xml:space="preserve"> </v>
      </c>
      <c r="E25" s="47" t="str">
        <f>CONCATENATE(一覧様式!E34," ",一覧様式!F34)</f>
        <v xml:space="preserve"> </v>
      </c>
      <c r="F25" s="47" t="str">
        <f>IF(一覧様式!$C34=0," ",一覧様式!$C$3)</f>
        <v xml:space="preserve"> </v>
      </c>
      <c r="G25" s="47" t="str">
        <f>IF(一覧様式!G34=0," ",一覧様式!G34)</f>
        <v xml:space="preserve"> </v>
      </c>
      <c r="H25" s="47" t="str">
        <f>CONCATENATE(一覧様式!I34,一覧様式!J34)</f>
        <v/>
      </c>
      <c r="I25" s="47" t="str">
        <f>IF(一覧様式!K34=0," ",一覧様式!K34)</f>
        <v xml:space="preserve"> </v>
      </c>
      <c r="J25" s="47" t="str">
        <f>CONCATENATE(一覧様式!N34,一覧様式!O34)</f>
        <v/>
      </c>
      <c r="K25" s="47" t="str">
        <f>IF(一覧様式!P34=0," ",一覧様式!P34)</f>
        <v xml:space="preserve"> </v>
      </c>
      <c r="L25" s="47"/>
      <c r="M25" s="47"/>
      <c r="N25" s="47" t="str">
        <f>CONCATENATE(一覧様式!S34,一覧様式!T34)</f>
        <v/>
      </c>
      <c r="O25" s="47" t="str">
        <f>CONCATENATE(一覧様式!U34,一覧様式!V34)</f>
        <v/>
      </c>
    </row>
    <row r="26" spans="1:15" x14ac:dyDescent="0.2">
      <c r="A26" s="46" t="str">
        <f>IF(一覧様式!B35=0,"",計算シート!$H$5)</f>
        <v/>
      </c>
      <c r="B26" s="46" t="str">
        <f>IF(一覧様式!B35=0," ",一覧様式!B35)</f>
        <v xml:space="preserve"> </v>
      </c>
      <c r="C26" s="46" t="str">
        <f>IF(一覧様式!H35=0," ",IF(一覧様式!H35="男",1)+IF(一覧様式!H35="女",2))</f>
        <v xml:space="preserve"> </v>
      </c>
      <c r="D26" s="47" t="str">
        <f>CONCATENATE(一覧様式!C35," ",一覧様式!D35)</f>
        <v xml:space="preserve"> </v>
      </c>
      <c r="E26" s="47" t="str">
        <f>CONCATENATE(一覧様式!E35," ",一覧様式!F35)</f>
        <v xml:space="preserve"> </v>
      </c>
      <c r="F26" s="47" t="str">
        <f>IF(一覧様式!$C35=0," ",一覧様式!$C$3)</f>
        <v xml:space="preserve"> </v>
      </c>
      <c r="G26" s="47" t="str">
        <f>IF(一覧様式!G35=0," ",一覧様式!G35)</f>
        <v xml:space="preserve"> </v>
      </c>
      <c r="H26" s="47" t="str">
        <f>CONCATENATE(一覧様式!I35,一覧様式!J35)</f>
        <v/>
      </c>
      <c r="I26" s="47" t="str">
        <f>IF(一覧様式!K35=0," ",一覧様式!K35)</f>
        <v xml:space="preserve"> </v>
      </c>
      <c r="J26" s="47" t="str">
        <f>CONCATENATE(一覧様式!N35,一覧様式!O35)</f>
        <v/>
      </c>
      <c r="K26" s="47" t="str">
        <f>IF(一覧様式!P35=0," ",一覧様式!P35)</f>
        <v xml:space="preserve"> </v>
      </c>
      <c r="L26" s="47"/>
      <c r="M26" s="47"/>
      <c r="N26" s="47" t="str">
        <f>CONCATENATE(一覧様式!S35,一覧様式!T35)</f>
        <v/>
      </c>
      <c r="O26" s="47" t="str">
        <f>CONCATENATE(一覧様式!U35,一覧様式!V35)</f>
        <v/>
      </c>
    </row>
    <row r="27" spans="1:15" x14ac:dyDescent="0.2">
      <c r="A27" s="46" t="str">
        <f>IF(一覧様式!B36=0,"",計算シート!$H$5)</f>
        <v/>
      </c>
      <c r="B27" s="46" t="str">
        <f>IF(一覧様式!B36=0," ",一覧様式!B36)</f>
        <v xml:space="preserve"> </v>
      </c>
      <c r="C27" s="46" t="str">
        <f>IF(一覧様式!H36=0," ",IF(一覧様式!H36="男",1)+IF(一覧様式!H36="女",2))</f>
        <v xml:space="preserve"> </v>
      </c>
      <c r="D27" s="47" t="str">
        <f>CONCATENATE(一覧様式!C36," ",一覧様式!D36)</f>
        <v xml:space="preserve"> </v>
      </c>
      <c r="E27" s="47" t="str">
        <f>CONCATENATE(一覧様式!E36," ",一覧様式!F36)</f>
        <v xml:space="preserve"> </v>
      </c>
      <c r="F27" s="47" t="str">
        <f>IF(一覧様式!$C36=0," ",一覧様式!$C$3)</f>
        <v xml:space="preserve"> </v>
      </c>
      <c r="G27" s="47" t="str">
        <f>IF(一覧様式!G36=0," ",一覧様式!G36)</f>
        <v xml:space="preserve"> </v>
      </c>
      <c r="H27" s="47" t="str">
        <f>CONCATENATE(一覧様式!I36,一覧様式!J36)</f>
        <v/>
      </c>
      <c r="I27" s="47" t="str">
        <f>IF(一覧様式!K36=0," ",一覧様式!K36)</f>
        <v xml:space="preserve"> </v>
      </c>
      <c r="J27" s="47" t="str">
        <f>CONCATENATE(一覧様式!N36,一覧様式!O36)</f>
        <v/>
      </c>
      <c r="K27" s="47" t="str">
        <f>IF(一覧様式!P36=0," ",一覧様式!P36)</f>
        <v xml:space="preserve"> </v>
      </c>
      <c r="L27" s="47"/>
      <c r="M27" s="47"/>
      <c r="N27" s="47" t="str">
        <f>CONCATENATE(一覧様式!S36,一覧様式!T36)</f>
        <v/>
      </c>
      <c r="O27" s="47" t="str">
        <f>CONCATENATE(一覧様式!U36,一覧様式!V36)</f>
        <v/>
      </c>
    </row>
    <row r="28" spans="1:15" x14ac:dyDescent="0.2">
      <c r="A28" s="46" t="str">
        <f>IF(一覧様式!B37=0,"",計算シート!$H$5)</f>
        <v/>
      </c>
      <c r="B28" s="46" t="str">
        <f>IF(一覧様式!B37=0," ",一覧様式!B37)</f>
        <v xml:space="preserve"> </v>
      </c>
      <c r="C28" s="46" t="str">
        <f>IF(一覧様式!H37=0," ",IF(一覧様式!H37="男",1)+IF(一覧様式!H37="女",2))</f>
        <v xml:space="preserve"> </v>
      </c>
      <c r="D28" s="47" t="str">
        <f>CONCATENATE(一覧様式!C37," ",一覧様式!D37)</f>
        <v xml:space="preserve"> </v>
      </c>
      <c r="E28" s="47" t="str">
        <f>CONCATENATE(一覧様式!E37," ",一覧様式!F37)</f>
        <v xml:space="preserve"> </v>
      </c>
      <c r="F28" s="47" t="str">
        <f>IF(一覧様式!$C37=0," ",一覧様式!$C$3)</f>
        <v xml:space="preserve"> </v>
      </c>
      <c r="G28" s="47" t="str">
        <f>IF(一覧様式!G37=0," ",一覧様式!G37)</f>
        <v xml:space="preserve"> </v>
      </c>
      <c r="H28" s="47" t="str">
        <f>CONCATENATE(一覧様式!I37,一覧様式!J37)</f>
        <v/>
      </c>
      <c r="I28" s="47" t="str">
        <f>IF(一覧様式!K37=0," ",一覧様式!K37)</f>
        <v xml:space="preserve"> </v>
      </c>
      <c r="J28" s="47" t="str">
        <f>CONCATENATE(一覧様式!N37,一覧様式!O37)</f>
        <v/>
      </c>
      <c r="K28" s="47" t="str">
        <f>IF(一覧様式!P37=0," ",一覧様式!P37)</f>
        <v xml:space="preserve"> </v>
      </c>
      <c r="L28" s="47"/>
      <c r="M28" s="47"/>
      <c r="N28" s="47" t="str">
        <f>CONCATENATE(一覧様式!S37,一覧様式!T37)</f>
        <v/>
      </c>
      <c r="O28" s="47" t="str">
        <f>CONCATENATE(一覧様式!U37,一覧様式!V37)</f>
        <v/>
      </c>
    </row>
    <row r="29" spans="1:15" x14ac:dyDescent="0.2">
      <c r="A29" s="46" t="str">
        <f>IF(一覧様式!B38=0,"",計算シート!$H$5)</f>
        <v/>
      </c>
      <c r="B29" s="46" t="str">
        <f>IF(一覧様式!B38=0," ",一覧様式!B38)</f>
        <v xml:space="preserve"> </v>
      </c>
      <c r="C29" s="46" t="str">
        <f>IF(一覧様式!H38=0," ",IF(一覧様式!H38="男",1)+IF(一覧様式!H38="女",2))</f>
        <v xml:space="preserve"> </v>
      </c>
      <c r="D29" s="47" t="str">
        <f>CONCATENATE(一覧様式!C38," ",一覧様式!D38)</f>
        <v xml:space="preserve"> </v>
      </c>
      <c r="E29" s="47" t="str">
        <f>CONCATENATE(一覧様式!E38," ",一覧様式!F38)</f>
        <v xml:space="preserve"> </v>
      </c>
      <c r="F29" s="47" t="str">
        <f>IF(一覧様式!$C38=0," ",一覧様式!$C$3)</f>
        <v xml:space="preserve"> </v>
      </c>
      <c r="G29" s="47" t="str">
        <f>IF(一覧様式!G38=0," ",一覧様式!G38)</f>
        <v xml:space="preserve"> </v>
      </c>
      <c r="H29" s="47" t="str">
        <f>CONCATENATE(一覧様式!I38,一覧様式!J38)</f>
        <v/>
      </c>
      <c r="I29" s="47" t="str">
        <f>IF(一覧様式!K38=0," ",一覧様式!K38)</f>
        <v xml:space="preserve"> </v>
      </c>
      <c r="J29" s="47" t="str">
        <f>CONCATENATE(一覧様式!N38,一覧様式!O38)</f>
        <v/>
      </c>
      <c r="K29" s="47" t="str">
        <f>IF(一覧様式!P38=0," ",一覧様式!P38)</f>
        <v xml:space="preserve"> </v>
      </c>
      <c r="L29" s="47"/>
      <c r="M29" s="47"/>
      <c r="N29" s="47" t="str">
        <f>CONCATENATE(一覧様式!S38,一覧様式!T38)</f>
        <v/>
      </c>
      <c r="O29" s="47" t="str">
        <f>CONCATENATE(一覧様式!U38,一覧様式!V38)</f>
        <v/>
      </c>
    </row>
    <row r="30" spans="1:15" x14ac:dyDescent="0.2">
      <c r="A30" s="46" t="str">
        <f>IF(一覧様式!B39=0,"",計算シート!$H$5)</f>
        <v/>
      </c>
      <c r="B30" s="46" t="str">
        <f>IF(一覧様式!B39=0," ",一覧様式!B39)</f>
        <v xml:space="preserve"> </v>
      </c>
      <c r="C30" s="46" t="str">
        <f>IF(一覧様式!H39=0," ",IF(一覧様式!H39="男",1)+IF(一覧様式!H39="女",2))</f>
        <v xml:space="preserve"> </v>
      </c>
      <c r="D30" s="47" t="str">
        <f>CONCATENATE(一覧様式!C39," ",一覧様式!D39)</f>
        <v xml:space="preserve"> </v>
      </c>
      <c r="E30" s="47" t="str">
        <f>CONCATENATE(一覧様式!E39," ",一覧様式!F39)</f>
        <v xml:space="preserve"> </v>
      </c>
      <c r="F30" s="47" t="str">
        <f>IF(一覧様式!$C39=0," ",一覧様式!$C$3)</f>
        <v xml:space="preserve"> </v>
      </c>
      <c r="G30" s="47" t="str">
        <f>IF(一覧様式!G39=0," ",一覧様式!G39)</f>
        <v xml:space="preserve"> </v>
      </c>
      <c r="H30" s="47" t="str">
        <f>CONCATENATE(一覧様式!I39,一覧様式!J39)</f>
        <v/>
      </c>
      <c r="I30" s="47" t="str">
        <f>IF(一覧様式!K39=0," ",一覧様式!K39)</f>
        <v xml:space="preserve"> </v>
      </c>
      <c r="J30" s="47" t="str">
        <f>CONCATENATE(一覧様式!N39,一覧様式!O39)</f>
        <v/>
      </c>
      <c r="K30" s="47" t="str">
        <f>IF(一覧様式!P39=0," ",一覧様式!P39)</f>
        <v xml:space="preserve"> </v>
      </c>
      <c r="L30" s="47"/>
      <c r="M30" s="47"/>
      <c r="N30" s="47" t="str">
        <f>CONCATENATE(一覧様式!S39,一覧様式!T39)</f>
        <v/>
      </c>
      <c r="O30" s="47" t="str">
        <f>CONCATENATE(一覧様式!U39,一覧様式!V39)</f>
        <v/>
      </c>
    </row>
    <row r="31" spans="1:15" x14ac:dyDescent="0.2">
      <c r="A31" s="46" t="str">
        <f>IF(一覧様式!B40=0,"",計算シート!$H$5)</f>
        <v/>
      </c>
      <c r="B31" s="46" t="str">
        <f>IF(一覧様式!B40=0," ",一覧様式!B40)</f>
        <v xml:space="preserve"> </v>
      </c>
      <c r="C31" s="46" t="str">
        <f>IF(一覧様式!H40=0," ",IF(一覧様式!H40="男",1)+IF(一覧様式!H40="女",2))</f>
        <v xml:space="preserve"> </v>
      </c>
      <c r="D31" s="47" t="str">
        <f>CONCATENATE(一覧様式!C40," ",一覧様式!D40)</f>
        <v xml:space="preserve"> </v>
      </c>
      <c r="E31" s="47" t="str">
        <f>CONCATENATE(一覧様式!E40," ",一覧様式!F40)</f>
        <v xml:space="preserve"> </v>
      </c>
      <c r="F31" s="47" t="str">
        <f>IF(一覧様式!$C40=0," ",一覧様式!$C$3)</f>
        <v xml:space="preserve"> </v>
      </c>
      <c r="G31" s="47" t="str">
        <f>IF(一覧様式!G40=0," ",一覧様式!G40)</f>
        <v xml:space="preserve"> </v>
      </c>
      <c r="H31" s="47" t="str">
        <f>CONCATENATE(一覧様式!I40,一覧様式!J40)</f>
        <v/>
      </c>
      <c r="I31" s="47" t="str">
        <f>IF(一覧様式!K40=0," ",一覧様式!K40)</f>
        <v xml:space="preserve"> </v>
      </c>
      <c r="J31" s="47" t="str">
        <f>CONCATENATE(一覧様式!N40,一覧様式!O40)</f>
        <v/>
      </c>
      <c r="K31" s="47" t="str">
        <f>IF(一覧様式!P40=0," ",一覧様式!P40)</f>
        <v xml:space="preserve"> </v>
      </c>
      <c r="L31" s="47"/>
      <c r="M31" s="47"/>
      <c r="N31" s="47" t="str">
        <f>CONCATENATE(一覧様式!S40,一覧様式!T40)</f>
        <v/>
      </c>
      <c r="O31" s="47" t="str">
        <f>CONCATENATE(一覧様式!U40,一覧様式!V40)</f>
        <v/>
      </c>
    </row>
    <row r="32" spans="1:15" x14ac:dyDescent="0.2">
      <c r="A32" s="46" t="str">
        <f>IF(一覧様式!B41=0,"",計算シート!$H$5)</f>
        <v/>
      </c>
      <c r="B32" s="46" t="str">
        <f>IF(一覧様式!B41=0," ",一覧様式!B41)</f>
        <v xml:space="preserve"> </v>
      </c>
      <c r="C32" s="46" t="str">
        <f>IF(一覧様式!H41=0," ",IF(一覧様式!H41="男",1)+IF(一覧様式!H41="女",2))</f>
        <v xml:space="preserve"> </v>
      </c>
      <c r="D32" s="47" t="str">
        <f>CONCATENATE(一覧様式!C41," ",一覧様式!D41)</f>
        <v xml:space="preserve"> </v>
      </c>
      <c r="E32" s="47" t="str">
        <f>CONCATENATE(一覧様式!E41," ",一覧様式!F41)</f>
        <v xml:space="preserve"> </v>
      </c>
      <c r="F32" s="47" t="str">
        <f>IF(一覧様式!$C41=0," ",一覧様式!$C$3)</f>
        <v xml:space="preserve"> </v>
      </c>
      <c r="G32" s="47" t="str">
        <f>IF(一覧様式!G41=0," ",一覧様式!G41)</f>
        <v xml:space="preserve"> </v>
      </c>
      <c r="H32" s="47" t="str">
        <f>CONCATENATE(一覧様式!I41,一覧様式!J41)</f>
        <v/>
      </c>
      <c r="I32" s="47" t="str">
        <f>IF(一覧様式!K41=0," ",一覧様式!K41)</f>
        <v xml:space="preserve"> </v>
      </c>
      <c r="J32" s="47" t="str">
        <f>CONCATENATE(一覧様式!N41,一覧様式!O41)</f>
        <v/>
      </c>
      <c r="K32" s="47" t="str">
        <f>IF(一覧様式!P41=0," ",一覧様式!P41)</f>
        <v xml:space="preserve"> </v>
      </c>
      <c r="L32" s="47"/>
      <c r="M32" s="47"/>
      <c r="N32" s="47" t="str">
        <f>CONCATENATE(一覧様式!S41,一覧様式!T41)</f>
        <v/>
      </c>
      <c r="O32" s="47" t="str">
        <f>CONCATENATE(一覧様式!U41,一覧様式!V41)</f>
        <v/>
      </c>
    </row>
    <row r="33" spans="1:15" x14ac:dyDescent="0.2">
      <c r="A33" s="46" t="str">
        <f>IF(一覧様式!B42=0,"",計算シート!$H$5)</f>
        <v/>
      </c>
      <c r="B33" s="46" t="str">
        <f>IF(一覧様式!B42=0," ",一覧様式!B42)</f>
        <v xml:space="preserve"> </v>
      </c>
      <c r="C33" s="46" t="str">
        <f>IF(一覧様式!H42=0," ",IF(一覧様式!H42="男",1)+IF(一覧様式!H42="女",2))</f>
        <v xml:space="preserve"> </v>
      </c>
      <c r="D33" s="47" t="str">
        <f>CONCATENATE(一覧様式!C42," ",一覧様式!D42)</f>
        <v xml:space="preserve"> </v>
      </c>
      <c r="E33" s="47" t="str">
        <f>CONCATENATE(一覧様式!E42," ",一覧様式!F42)</f>
        <v xml:space="preserve"> </v>
      </c>
      <c r="F33" s="47" t="str">
        <f>IF(一覧様式!$C42=0," ",一覧様式!$C$3)</f>
        <v xml:space="preserve"> </v>
      </c>
      <c r="G33" s="47" t="str">
        <f>IF(一覧様式!G42=0," ",一覧様式!G42)</f>
        <v xml:space="preserve"> </v>
      </c>
      <c r="H33" s="47" t="str">
        <f>CONCATENATE(一覧様式!I42,一覧様式!J42)</f>
        <v/>
      </c>
      <c r="I33" s="47" t="str">
        <f>IF(一覧様式!K42=0," ",一覧様式!K42)</f>
        <v xml:space="preserve"> </v>
      </c>
      <c r="J33" s="47" t="str">
        <f>CONCATENATE(一覧様式!N42,一覧様式!O42)</f>
        <v/>
      </c>
      <c r="K33" s="47" t="str">
        <f>IF(一覧様式!P42=0," ",一覧様式!P42)</f>
        <v xml:space="preserve"> </v>
      </c>
      <c r="L33" s="47"/>
      <c r="M33" s="47"/>
      <c r="N33" s="47" t="str">
        <f>CONCATENATE(一覧様式!S42,一覧様式!T42)</f>
        <v/>
      </c>
      <c r="O33" s="47" t="str">
        <f>CONCATENATE(一覧様式!U42,一覧様式!V42)</f>
        <v/>
      </c>
    </row>
    <row r="34" spans="1:15" x14ac:dyDescent="0.2">
      <c r="A34" s="46" t="str">
        <f>IF(一覧様式!B43=0,"",計算シート!$H$5)</f>
        <v/>
      </c>
      <c r="B34" s="46" t="str">
        <f>IF(一覧様式!B43=0," ",一覧様式!B43)</f>
        <v xml:space="preserve"> </v>
      </c>
      <c r="C34" s="46" t="str">
        <f>IF(一覧様式!H43=0," ",IF(一覧様式!H43="男",1)+IF(一覧様式!H43="女",2))</f>
        <v xml:space="preserve"> </v>
      </c>
      <c r="D34" s="47" t="str">
        <f>CONCATENATE(一覧様式!C43," ",一覧様式!D43)</f>
        <v xml:space="preserve"> </v>
      </c>
      <c r="E34" s="47" t="str">
        <f>CONCATENATE(一覧様式!E43," ",一覧様式!F43)</f>
        <v xml:space="preserve"> </v>
      </c>
      <c r="F34" s="47" t="str">
        <f>IF(一覧様式!$C43=0," ",一覧様式!$C$3)</f>
        <v xml:space="preserve"> </v>
      </c>
      <c r="G34" s="47" t="str">
        <f>IF(一覧様式!G43=0," ",一覧様式!G43)</f>
        <v xml:space="preserve"> </v>
      </c>
      <c r="H34" s="47" t="str">
        <f>CONCATENATE(一覧様式!I43,一覧様式!J43)</f>
        <v/>
      </c>
      <c r="I34" s="47" t="str">
        <f>IF(一覧様式!K43=0," ",一覧様式!K43)</f>
        <v xml:space="preserve"> </v>
      </c>
      <c r="J34" s="47" t="str">
        <f>CONCATENATE(一覧様式!N43,一覧様式!O43)</f>
        <v/>
      </c>
      <c r="K34" s="47" t="str">
        <f>IF(一覧様式!P43=0," ",一覧様式!P43)</f>
        <v xml:space="preserve"> </v>
      </c>
      <c r="L34" s="47"/>
      <c r="M34" s="47"/>
      <c r="N34" s="47" t="str">
        <f>CONCATENATE(一覧様式!S43,一覧様式!T43)</f>
        <v/>
      </c>
      <c r="O34" s="47" t="str">
        <f>CONCATENATE(一覧様式!U43,一覧様式!V43)</f>
        <v/>
      </c>
    </row>
    <row r="35" spans="1:15" x14ac:dyDescent="0.2">
      <c r="A35" s="46" t="str">
        <f>IF(一覧様式!B44=0,"",計算シート!$H$5)</f>
        <v/>
      </c>
      <c r="B35" s="46" t="str">
        <f>IF(一覧様式!B44=0," ",一覧様式!B44)</f>
        <v xml:space="preserve"> </v>
      </c>
      <c r="C35" s="46" t="str">
        <f>IF(一覧様式!H44=0," ",IF(一覧様式!H44="男",1)+IF(一覧様式!H44="女",2))</f>
        <v xml:space="preserve"> </v>
      </c>
      <c r="D35" s="47" t="str">
        <f>CONCATENATE(一覧様式!C44," ",一覧様式!D44)</f>
        <v xml:space="preserve"> </v>
      </c>
      <c r="E35" s="47" t="str">
        <f>CONCATENATE(一覧様式!E44," ",一覧様式!F44)</f>
        <v xml:space="preserve"> </v>
      </c>
      <c r="F35" s="47" t="str">
        <f>IF(一覧様式!$C44=0," ",一覧様式!$C$3)</f>
        <v xml:space="preserve"> </v>
      </c>
      <c r="G35" s="47" t="str">
        <f>IF(一覧様式!G44=0," ",一覧様式!G44)</f>
        <v xml:space="preserve"> </v>
      </c>
      <c r="H35" s="47" t="str">
        <f>CONCATENATE(一覧様式!I44,一覧様式!J44)</f>
        <v/>
      </c>
      <c r="I35" s="47" t="str">
        <f>IF(一覧様式!K44=0," ",一覧様式!K44)</f>
        <v xml:space="preserve"> </v>
      </c>
      <c r="J35" s="47" t="str">
        <f>CONCATENATE(一覧様式!N44,一覧様式!O44)</f>
        <v/>
      </c>
      <c r="K35" s="47" t="str">
        <f>IF(一覧様式!P44=0," ",一覧様式!P44)</f>
        <v xml:space="preserve"> </v>
      </c>
      <c r="L35" s="47"/>
      <c r="M35" s="47"/>
      <c r="N35" s="47" t="str">
        <f>CONCATENATE(一覧様式!S44,一覧様式!T44)</f>
        <v/>
      </c>
      <c r="O35" s="47" t="str">
        <f>CONCATENATE(一覧様式!U44,一覧様式!V44)</f>
        <v/>
      </c>
    </row>
    <row r="36" spans="1:15" x14ac:dyDescent="0.2">
      <c r="A36" s="46" t="str">
        <f>IF(一覧様式!B45=0,"",計算シート!$H$5)</f>
        <v/>
      </c>
      <c r="B36" s="46" t="str">
        <f>IF(一覧様式!B45=0," ",一覧様式!B45)</f>
        <v xml:space="preserve"> </v>
      </c>
      <c r="C36" s="46" t="str">
        <f>IF(一覧様式!H45=0," ",IF(一覧様式!H45="男",1)+IF(一覧様式!H45="女",2))</f>
        <v xml:space="preserve"> </v>
      </c>
      <c r="D36" s="47" t="str">
        <f>CONCATENATE(一覧様式!C45," ",一覧様式!D45)</f>
        <v xml:space="preserve"> </v>
      </c>
      <c r="E36" s="47" t="str">
        <f>CONCATENATE(一覧様式!E45," ",一覧様式!F45)</f>
        <v xml:space="preserve"> </v>
      </c>
      <c r="F36" s="47" t="str">
        <f>IF(一覧様式!$C45=0," ",一覧様式!$C$3)</f>
        <v xml:space="preserve"> </v>
      </c>
      <c r="G36" s="47" t="str">
        <f>IF(一覧様式!G45=0," ",一覧様式!G45)</f>
        <v xml:space="preserve"> </v>
      </c>
      <c r="H36" s="47" t="str">
        <f>CONCATENATE(一覧様式!I45,一覧様式!J45)</f>
        <v/>
      </c>
      <c r="I36" s="47" t="str">
        <f>IF(一覧様式!K45=0," ",一覧様式!K45)</f>
        <v xml:space="preserve"> </v>
      </c>
      <c r="J36" s="47" t="str">
        <f>CONCATENATE(一覧様式!N45,一覧様式!O45)</f>
        <v/>
      </c>
      <c r="K36" s="47" t="str">
        <f>IF(一覧様式!P45=0," ",一覧様式!P45)</f>
        <v xml:space="preserve"> </v>
      </c>
      <c r="L36" s="47"/>
      <c r="M36" s="47"/>
      <c r="N36" s="47" t="str">
        <f>CONCATENATE(一覧様式!S45,一覧様式!T45)</f>
        <v/>
      </c>
      <c r="O36" s="47" t="str">
        <f>CONCATENATE(一覧様式!U45,一覧様式!V45)</f>
        <v/>
      </c>
    </row>
    <row r="37" spans="1:15" x14ac:dyDescent="0.2">
      <c r="A37" s="46" t="str">
        <f>IF(一覧様式!B46=0,"",計算シート!$H$5)</f>
        <v/>
      </c>
      <c r="B37" s="46" t="str">
        <f>IF(一覧様式!B46=0," ",一覧様式!B46)</f>
        <v xml:space="preserve"> </v>
      </c>
      <c r="C37" s="46" t="str">
        <f>IF(一覧様式!H46=0," ",IF(一覧様式!H46="男",1)+IF(一覧様式!H46="女",2))</f>
        <v xml:space="preserve"> </v>
      </c>
      <c r="D37" s="47" t="str">
        <f>CONCATENATE(一覧様式!C46," ",一覧様式!D46)</f>
        <v xml:space="preserve"> </v>
      </c>
      <c r="E37" s="47" t="str">
        <f>CONCATENATE(一覧様式!E46," ",一覧様式!F46)</f>
        <v xml:space="preserve"> </v>
      </c>
      <c r="F37" s="47" t="str">
        <f>IF(一覧様式!$C46=0," ",一覧様式!$C$3)</f>
        <v xml:space="preserve"> </v>
      </c>
      <c r="G37" s="47" t="str">
        <f>IF(一覧様式!G46=0," ",一覧様式!G46)</f>
        <v xml:space="preserve"> </v>
      </c>
      <c r="H37" s="47" t="str">
        <f>CONCATENATE(一覧様式!I46,一覧様式!J46)</f>
        <v/>
      </c>
      <c r="I37" s="47" t="str">
        <f>IF(一覧様式!K46=0," ",一覧様式!K46)</f>
        <v xml:space="preserve"> </v>
      </c>
      <c r="J37" s="47" t="str">
        <f>CONCATENATE(一覧様式!N46,一覧様式!O46)</f>
        <v/>
      </c>
      <c r="K37" s="47" t="str">
        <f>IF(一覧様式!P46=0," ",一覧様式!P46)</f>
        <v xml:space="preserve"> </v>
      </c>
      <c r="L37" s="47"/>
      <c r="M37" s="47"/>
      <c r="N37" s="47" t="str">
        <f>CONCATENATE(一覧様式!S46,一覧様式!T46)</f>
        <v/>
      </c>
      <c r="O37" s="47" t="str">
        <f>CONCATENATE(一覧様式!U46,一覧様式!V46)</f>
        <v/>
      </c>
    </row>
    <row r="38" spans="1:15" x14ac:dyDescent="0.2">
      <c r="A38" s="46" t="str">
        <f>IF(一覧様式!B47=0,"",計算シート!$H$5)</f>
        <v/>
      </c>
      <c r="B38" s="46" t="str">
        <f>IF(一覧様式!B47=0," ",一覧様式!B47)</f>
        <v xml:space="preserve"> </v>
      </c>
      <c r="C38" s="46" t="str">
        <f>IF(一覧様式!H47=0," ",IF(一覧様式!H47="男",1)+IF(一覧様式!H47="女",2))</f>
        <v xml:space="preserve"> </v>
      </c>
      <c r="D38" s="47" t="str">
        <f>CONCATENATE(一覧様式!C47," ",一覧様式!D47)</f>
        <v xml:space="preserve"> </v>
      </c>
      <c r="E38" s="47" t="str">
        <f>CONCATENATE(一覧様式!E47," ",一覧様式!F47)</f>
        <v xml:space="preserve"> </v>
      </c>
      <c r="F38" s="47" t="str">
        <f>IF(一覧様式!$C47=0," ",一覧様式!$C$3)</f>
        <v xml:space="preserve"> </v>
      </c>
      <c r="G38" s="47" t="str">
        <f>IF(一覧様式!G47=0," ",一覧様式!G47)</f>
        <v xml:space="preserve"> </v>
      </c>
      <c r="H38" s="47" t="str">
        <f>CONCATENATE(一覧様式!I47,一覧様式!J47)</f>
        <v/>
      </c>
      <c r="I38" s="47" t="str">
        <f>IF(一覧様式!K47=0," ",一覧様式!K47)</f>
        <v xml:space="preserve"> </v>
      </c>
      <c r="J38" s="47" t="str">
        <f>CONCATENATE(一覧様式!N47,一覧様式!O47)</f>
        <v/>
      </c>
      <c r="K38" s="47" t="str">
        <f>IF(一覧様式!P47=0," ",一覧様式!P47)</f>
        <v xml:space="preserve"> </v>
      </c>
      <c r="L38" s="47"/>
      <c r="M38" s="47"/>
      <c r="N38" s="47" t="str">
        <f>CONCATENATE(一覧様式!S47,一覧様式!T47)</f>
        <v/>
      </c>
      <c r="O38" s="47" t="str">
        <f>CONCATENATE(一覧様式!U47,一覧様式!V47)</f>
        <v/>
      </c>
    </row>
    <row r="39" spans="1:15" x14ac:dyDescent="0.2">
      <c r="A39" s="46" t="str">
        <f>IF(一覧様式!B48=0,"",計算シート!$H$5)</f>
        <v/>
      </c>
      <c r="B39" s="46" t="str">
        <f>IF(一覧様式!B48=0," ",一覧様式!B48)</f>
        <v xml:space="preserve"> </v>
      </c>
      <c r="C39" s="46" t="str">
        <f>IF(一覧様式!H48=0," ",IF(一覧様式!H48="男",1)+IF(一覧様式!H48="女",2))</f>
        <v xml:space="preserve"> </v>
      </c>
      <c r="D39" s="47" t="str">
        <f>CONCATENATE(一覧様式!C48," ",一覧様式!D48)</f>
        <v xml:space="preserve"> </v>
      </c>
      <c r="E39" s="47" t="str">
        <f>CONCATENATE(一覧様式!E48," ",一覧様式!F48)</f>
        <v xml:space="preserve"> </v>
      </c>
      <c r="F39" s="47" t="str">
        <f>IF(一覧様式!$C48=0," ",一覧様式!$C$3)</f>
        <v xml:space="preserve"> </v>
      </c>
      <c r="G39" s="47" t="str">
        <f>IF(一覧様式!G48=0," ",一覧様式!G48)</f>
        <v xml:space="preserve"> </v>
      </c>
      <c r="H39" s="47" t="str">
        <f>CONCATENATE(一覧様式!I48,一覧様式!J48)</f>
        <v/>
      </c>
      <c r="I39" s="47" t="str">
        <f>IF(一覧様式!K48=0," ",一覧様式!K48)</f>
        <v xml:space="preserve"> </v>
      </c>
      <c r="J39" s="47" t="str">
        <f>CONCATENATE(一覧様式!N48,一覧様式!O48)</f>
        <v/>
      </c>
      <c r="K39" s="47" t="str">
        <f>IF(一覧様式!P48=0," ",一覧様式!P48)</f>
        <v xml:space="preserve"> </v>
      </c>
      <c r="L39" s="47"/>
      <c r="M39" s="47"/>
      <c r="N39" s="47" t="str">
        <f>CONCATENATE(一覧様式!S48,一覧様式!T48)</f>
        <v/>
      </c>
      <c r="O39" s="47" t="str">
        <f>CONCATENATE(一覧様式!U48,一覧様式!V48)</f>
        <v/>
      </c>
    </row>
    <row r="40" spans="1:15" x14ac:dyDescent="0.2">
      <c r="A40" s="46" t="str">
        <f>IF(一覧様式!B49=0,"",計算シート!$H$5)</f>
        <v/>
      </c>
      <c r="B40" s="46" t="str">
        <f>IF(一覧様式!B49=0," ",一覧様式!B49)</f>
        <v xml:space="preserve"> </v>
      </c>
      <c r="C40" s="46" t="str">
        <f>IF(一覧様式!H49=0," ",IF(一覧様式!H49="男",1)+IF(一覧様式!H49="女",2))</f>
        <v xml:space="preserve"> </v>
      </c>
      <c r="D40" s="47" t="str">
        <f>CONCATENATE(一覧様式!C49," ",一覧様式!D49)</f>
        <v xml:space="preserve"> </v>
      </c>
      <c r="E40" s="47" t="str">
        <f>CONCATENATE(一覧様式!E49," ",一覧様式!F49)</f>
        <v xml:space="preserve"> </v>
      </c>
      <c r="F40" s="47" t="str">
        <f>IF(一覧様式!$C49=0," ",一覧様式!$C$3)</f>
        <v xml:space="preserve"> </v>
      </c>
      <c r="G40" s="47" t="str">
        <f>IF(一覧様式!G49=0," ",一覧様式!G49)</f>
        <v xml:space="preserve"> </v>
      </c>
      <c r="H40" s="47" t="str">
        <f>CONCATENATE(一覧様式!I49,一覧様式!J49)</f>
        <v/>
      </c>
      <c r="I40" s="47" t="str">
        <f>IF(一覧様式!K49=0," ",一覧様式!K49)</f>
        <v xml:space="preserve"> </v>
      </c>
      <c r="J40" s="47" t="str">
        <f>CONCATENATE(一覧様式!N49,一覧様式!O49)</f>
        <v/>
      </c>
      <c r="K40" s="47" t="str">
        <f>IF(一覧様式!P49=0," ",一覧様式!P49)</f>
        <v xml:space="preserve"> </v>
      </c>
      <c r="L40" s="47"/>
      <c r="M40" s="47"/>
      <c r="N40" s="47" t="str">
        <f>CONCATENATE(一覧様式!S49,一覧様式!T49)</f>
        <v/>
      </c>
      <c r="O40" s="47" t="str">
        <f>CONCATENATE(一覧様式!U49,一覧様式!V49)</f>
        <v/>
      </c>
    </row>
    <row r="41" spans="1:15" x14ac:dyDescent="0.2">
      <c r="A41" s="46" t="str">
        <f>IF(一覧様式!B50=0,"",計算シート!$H$5)</f>
        <v/>
      </c>
      <c r="B41" s="46" t="str">
        <f>IF(一覧様式!B50=0," ",一覧様式!B50)</f>
        <v xml:space="preserve"> </v>
      </c>
      <c r="C41" s="46" t="str">
        <f>IF(一覧様式!H50=0," ",IF(一覧様式!H50="男",1)+IF(一覧様式!H50="女",2))</f>
        <v xml:space="preserve"> </v>
      </c>
      <c r="D41" s="47" t="str">
        <f>CONCATENATE(一覧様式!C50," ",一覧様式!D50)</f>
        <v xml:space="preserve"> </v>
      </c>
      <c r="E41" s="47" t="str">
        <f>CONCATENATE(一覧様式!E50," ",一覧様式!F50)</f>
        <v xml:space="preserve"> </v>
      </c>
      <c r="F41" s="47" t="str">
        <f>IF(一覧様式!$C50=0," ",一覧様式!$C$3)</f>
        <v xml:space="preserve"> </v>
      </c>
      <c r="G41" s="47" t="str">
        <f>IF(一覧様式!G50=0," ",一覧様式!G50)</f>
        <v xml:space="preserve"> </v>
      </c>
      <c r="H41" s="47" t="str">
        <f>CONCATENATE(一覧様式!I50,一覧様式!J50)</f>
        <v/>
      </c>
      <c r="I41" s="47" t="str">
        <f>IF(一覧様式!K50=0," ",一覧様式!K50)</f>
        <v xml:space="preserve"> </v>
      </c>
      <c r="J41" s="47" t="str">
        <f>CONCATENATE(一覧様式!N50,一覧様式!O50)</f>
        <v/>
      </c>
      <c r="K41" s="47" t="str">
        <f>IF(一覧様式!P50=0," ",一覧様式!P50)</f>
        <v xml:space="preserve"> </v>
      </c>
      <c r="L41" s="47"/>
      <c r="M41" s="47"/>
      <c r="N41" s="47" t="str">
        <f>CONCATENATE(一覧様式!S50,一覧様式!T50)</f>
        <v/>
      </c>
      <c r="O41" s="47" t="str">
        <f>CONCATENATE(一覧様式!U50,一覧様式!V50)</f>
        <v/>
      </c>
    </row>
    <row r="42" spans="1:15" x14ac:dyDescent="0.2">
      <c r="A42" s="46" t="str">
        <f>IF(一覧様式!B51=0,"",計算シート!$H$5)</f>
        <v/>
      </c>
      <c r="B42" s="46" t="str">
        <f>IF(一覧様式!B51=0," ",一覧様式!B51)</f>
        <v xml:space="preserve"> </v>
      </c>
      <c r="C42" s="46" t="str">
        <f>IF(一覧様式!H51=0," ",IF(一覧様式!H51="男",1)+IF(一覧様式!H51="女",2))</f>
        <v xml:space="preserve"> </v>
      </c>
      <c r="D42" s="47" t="str">
        <f>CONCATENATE(一覧様式!C51," ",一覧様式!D51)</f>
        <v xml:space="preserve"> </v>
      </c>
      <c r="E42" s="47" t="str">
        <f>CONCATENATE(一覧様式!E51," ",一覧様式!F51)</f>
        <v xml:space="preserve"> </v>
      </c>
      <c r="F42" s="47" t="str">
        <f>IF(一覧様式!$C51=0," ",一覧様式!$C$3)</f>
        <v xml:space="preserve"> </v>
      </c>
      <c r="G42" s="47" t="str">
        <f>IF(一覧様式!G51=0," ",一覧様式!G51)</f>
        <v xml:space="preserve"> </v>
      </c>
      <c r="H42" s="47" t="str">
        <f>CONCATENATE(一覧様式!I51,一覧様式!J51)</f>
        <v/>
      </c>
      <c r="I42" s="47" t="str">
        <f>IF(一覧様式!K51=0," ",一覧様式!K51)</f>
        <v xml:space="preserve"> </v>
      </c>
      <c r="J42" s="47" t="str">
        <f>CONCATENATE(一覧様式!N51,一覧様式!O51)</f>
        <v/>
      </c>
      <c r="K42" s="47" t="str">
        <f>IF(一覧様式!P51=0," ",一覧様式!P51)</f>
        <v xml:space="preserve"> </v>
      </c>
      <c r="L42" s="47"/>
      <c r="M42" s="47"/>
      <c r="N42" s="47" t="str">
        <f>CONCATENATE(一覧様式!S51,一覧様式!T51)</f>
        <v/>
      </c>
      <c r="O42" s="47" t="str">
        <f>CONCATENATE(一覧様式!U51,一覧様式!V51)</f>
        <v/>
      </c>
    </row>
    <row r="43" spans="1:15" x14ac:dyDescent="0.2">
      <c r="A43" s="46" t="str">
        <f>IF(一覧様式!B52=0,"",計算シート!$H$5)</f>
        <v/>
      </c>
      <c r="B43" s="46" t="str">
        <f>IF(一覧様式!B52=0," ",一覧様式!B52)</f>
        <v xml:space="preserve"> </v>
      </c>
      <c r="C43" s="46" t="str">
        <f>IF(一覧様式!H52=0," ",IF(一覧様式!H52="男",1)+IF(一覧様式!H52="女",2))</f>
        <v xml:space="preserve"> </v>
      </c>
      <c r="D43" s="47" t="str">
        <f>CONCATENATE(一覧様式!C52," ",一覧様式!D52)</f>
        <v xml:space="preserve"> </v>
      </c>
      <c r="E43" s="47" t="str">
        <f>CONCATENATE(一覧様式!E52," ",一覧様式!F52)</f>
        <v xml:space="preserve"> </v>
      </c>
      <c r="F43" s="47" t="str">
        <f>IF(一覧様式!$C52=0," ",一覧様式!$C$3)</f>
        <v xml:space="preserve"> </v>
      </c>
      <c r="G43" s="47" t="str">
        <f>IF(一覧様式!G52=0," ",一覧様式!G52)</f>
        <v xml:space="preserve"> </v>
      </c>
      <c r="H43" s="47" t="str">
        <f>CONCATENATE(一覧様式!I52,一覧様式!J52)</f>
        <v/>
      </c>
      <c r="I43" s="47" t="str">
        <f>IF(一覧様式!K52=0," ",一覧様式!K52)</f>
        <v xml:space="preserve"> </v>
      </c>
      <c r="J43" s="47" t="str">
        <f>CONCATENATE(一覧様式!N52,一覧様式!O52)</f>
        <v/>
      </c>
      <c r="K43" s="47" t="str">
        <f>IF(一覧様式!P52=0," ",一覧様式!P52)</f>
        <v xml:space="preserve"> </v>
      </c>
      <c r="L43" s="47"/>
      <c r="M43" s="47"/>
      <c r="N43" s="47" t="str">
        <f>CONCATENATE(一覧様式!S52,一覧様式!T52)</f>
        <v/>
      </c>
      <c r="O43" s="47" t="str">
        <f>CONCATENATE(一覧様式!U52,一覧様式!V52)</f>
        <v/>
      </c>
    </row>
    <row r="44" spans="1:15" x14ac:dyDescent="0.2">
      <c r="A44" s="46" t="str">
        <f>IF(一覧様式!B53=0,"",計算シート!$H$5)</f>
        <v/>
      </c>
      <c r="B44" s="46" t="str">
        <f>IF(一覧様式!B53=0," ",一覧様式!B53)</f>
        <v xml:space="preserve"> </v>
      </c>
      <c r="C44" s="46" t="str">
        <f>IF(一覧様式!H53=0," ",IF(一覧様式!H53="男",1)+IF(一覧様式!H53="女",2))</f>
        <v xml:space="preserve"> </v>
      </c>
      <c r="D44" s="47" t="str">
        <f>CONCATENATE(一覧様式!C53," ",一覧様式!D53)</f>
        <v xml:space="preserve"> </v>
      </c>
      <c r="E44" s="47" t="str">
        <f>CONCATENATE(一覧様式!E53," ",一覧様式!F53)</f>
        <v xml:space="preserve"> </v>
      </c>
      <c r="F44" s="47" t="str">
        <f>IF(一覧様式!$C53=0," ",一覧様式!$C$3)</f>
        <v xml:space="preserve"> </v>
      </c>
      <c r="G44" s="47" t="str">
        <f>IF(一覧様式!G53=0," ",一覧様式!G53)</f>
        <v xml:space="preserve"> </v>
      </c>
      <c r="H44" s="47" t="str">
        <f>CONCATENATE(一覧様式!I53,一覧様式!J53)</f>
        <v/>
      </c>
      <c r="I44" s="47" t="str">
        <f>IF(一覧様式!K53=0," ",一覧様式!K53)</f>
        <v xml:space="preserve"> </v>
      </c>
      <c r="J44" s="47" t="str">
        <f>CONCATENATE(一覧様式!N53,一覧様式!O53)</f>
        <v/>
      </c>
      <c r="K44" s="47" t="str">
        <f>IF(一覧様式!P53=0," ",一覧様式!P53)</f>
        <v xml:space="preserve"> </v>
      </c>
      <c r="L44" s="47"/>
      <c r="M44" s="47"/>
      <c r="N44" s="47" t="str">
        <f>CONCATENATE(一覧様式!S53,一覧様式!T53)</f>
        <v/>
      </c>
      <c r="O44" s="47" t="str">
        <f>CONCATENATE(一覧様式!U53,一覧様式!V53)</f>
        <v/>
      </c>
    </row>
    <row r="45" spans="1:15" x14ac:dyDescent="0.2">
      <c r="A45" s="46" t="str">
        <f>IF(一覧様式!B54=0,"",計算シート!$H$5)</f>
        <v/>
      </c>
      <c r="B45" s="46" t="str">
        <f>IF(一覧様式!B54=0," ",一覧様式!B54)</f>
        <v xml:space="preserve"> </v>
      </c>
      <c r="C45" s="46" t="str">
        <f>IF(一覧様式!H54=0," ",IF(一覧様式!H54="男",1)+IF(一覧様式!H54="女",2))</f>
        <v xml:space="preserve"> </v>
      </c>
      <c r="D45" s="47" t="str">
        <f>CONCATENATE(一覧様式!C54," ",一覧様式!D54)</f>
        <v xml:space="preserve"> </v>
      </c>
      <c r="E45" s="47" t="str">
        <f>CONCATENATE(一覧様式!E54," ",一覧様式!F54)</f>
        <v xml:space="preserve"> </v>
      </c>
      <c r="F45" s="47" t="str">
        <f>IF(一覧様式!$C54=0," ",一覧様式!$C$3)</f>
        <v xml:space="preserve"> </v>
      </c>
      <c r="G45" s="47" t="str">
        <f>IF(一覧様式!G54=0," ",一覧様式!G54)</f>
        <v xml:space="preserve"> </v>
      </c>
      <c r="H45" s="47" t="str">
        <f>CONCATENATE(一覧様式!I54,一覧様式!J54)</f>
        <v/>
      </c>
      <c r="I45" s="47" t="str">
        <f>IF(一覧様式!K54=0," ",一覧様式!K54)</f>
        <v xml:space="preserve"> </v>
      </c>
      <c r="J45" s="47" t="str">
        <f>CONCATENATE(一覧様式!N54,一覧様式!O54)</f>
        <v/>
      </c>
      <c r="K45" s="47" t="str">
        <f>IF(一覧様式!P54=0," ",一覧様式!P54)</f>
        <v xml:space="preserve"> </v>
      </c>
      <c r="L45" s="47"/>
      <c r="M45" s="47"/>
      <c r="N45" s="47" t="str">
        <f>CONCATENATE(一覧様式!S54,一覧様式!T54)</f>
        <v/>
      </c>
      <c r="O45" s="47" t="str">
        <f>CONCATENATE(一覧様式!U54,一覧様式!V54)</f>
        <v/>
      </c>
    </row>
    <row r="46" spans="1:15" x14ac:dyDescent="0.2">
      <c r="A46" s="46" t="str">
        <f>IF(一覧様式!B55=0,"",計算シート!$H$5)</f>
        <v/>
      </c>
      <c r="B46" s="46" t="str">
        <f>IF(一覧様式!B55=0," ",一覧様式!B55)</f>
        <v xml:space="preserve"> </v>
      </c>
      <c r="C46" s="46" t="str">
        <f>IF(一覧様式!H55=0," ",IF(一覧様式!H55="男",1)+IF(一覧様式!H55="女",2))</f>
        <v xml:space="preserve"> </v>
      </c>
      <c r="D46" s="47" t="str">
        <f>CONCATENATE(一覧様式!C55," ",一覧様式!D55)</f>
        <v xml:space="preserve"> </v>
      </c>
      <c r="E46" s="47" t="str">
        <f>CONCATENATE(一覧様式!E55," ",一覧様式!F55)</f>
        <v xml:space="preserve"> </v>
      </c>
      <c r="F46" s="47" t="str">
        <f>IF(一覧様式!$C55=0," ",一覧様式!$C$3)</f>
        <v xml:space="preserve"> </v>
      </c>
      <c r="G46" s="47" t="str">
        <f>IF(一覧様式!G55=0," ",一覧様式!G55)</f>
        <v xml:space="preserve"> </v>
      </c>
      <c r="H46" s="47" t="str">
        <f>CONCATENATE(一覧様式!I55,一覧様式!J55)</f>
        <v/>
      </c>
      <c r="I46" s="47" t="str">
        <f>IF(一覧様式!K55=0," ",一覧様式!K55)</f>
        <v xml:space="preserve"> </v>
      </c>
      <c r="J46" s="47" t="str">
        <f>CONCATENATE(一覧様式!N55,一覧様式!O55)</f>
        <v/>
      </c>
      <c r="K46" s="47" t="str">
        <f>IF(一覧様式!P55=0," ",一覧様式!P55)</f>
        <v xml:space="preserve"> </v>
      </c>
      <c r="L46" s="47"/>
      <c r="M46" s="47"/>
      <c r="N46" s="47" t="str">
        <f>CONCATENATE(一覧様式!S55,一覧様式!T55)</f>
        <v/>
      </c>
      <c r="O46" s="47" t="str">
        <f>CONCATENATE(一覧様式!U55,一覧様式!V55)</f>
        <v/>
      </c>
    </row>
    <row r="47" spans="1:15" x14ac:dyDescent="0.2">
      <c r="A47" s="46" t="str">
        <f>IF(一覧様式!B56=0,"",計算シート!$H$5)</f>
        <v/>
      </c>
      <c r="B47" s="46" t="str">
        <f>IF(一覧様式!B56=0," ",一覧様式!B56)</f>
        <v xml:space="preserve"> </v>
      </c>
      <c r="C47" s="46" t="str">
        <f>IF(一覧様式!H56=0," ",IF(一覧様式!H56="男",1)+IF(一覧様式!H56="女",2))</f>
        <v xml:space="preserve"> </v>
      </c>
      <c r="D47" s="47" t="str">
        <f>CONCATENATE(一覧様式!C56," ",一覧様式!D56)</f>
        <v xml:space="preserve"> </v>
      </c>
      <c r="E47" s="47" t="str">
        <f>CONCATENATE(一覧様式!E56," ",一覧様式!F56)</f>
        <v xml:space="preserve"> </v>
      </c>
      <c r="F47" s="47" t="str">
        <f>IF(一覧様式!$C56=0," ",一覧様式!$C$3)</f>
        <v xml:space="preserve"> </v>
      </c>
      <c r="G47" s="47" t="str">
        <f>IF(一覧様式!G56=0," ",一覧様式!G56)</f>
        <v xml:space="preserve"> </v>
      </c>
      <c r="H47" s="47" t="str">
        <f>CONCATENATE(一覧様式!I56,一覧様式!J56)</f>
        <v/>
      </c>
      <c r="I47" s="47" t="str">
        <f>IF(一覧様式!K56=0," ",一覧様式!K56)</f>
        <v xml:space="preserve"> </v>
      </c>
      <c r="J47" s="47" t="str">
        <f>CONCATENATE(一覧様式!N56,一覧様式!O56)</f>
        <v/>
      </c>
      <c r="K47" s="47" t="str">
        <f>IF(一覧様式!P56=0," ",一覧様式!P56)</f>
        <v xml:space="preserve"> </v>
      </c>
      <c r="L47" s="47"/>
      <c r="M47" s="47"/>
      <c r="N47" s="47" t="str">
        <f>CONCATENATE(一覧様式!S56,一覧様式!T56)</f>
        <v/>
      </c>
      <c r="O47" s="47" t="str">
        <f>CONCATENATE(一覧様式!U56,一覧様式!V56)</f>
        <v/>
      </c>
    </row>
    <row r="48" spans="1:15" x14ac:dyDescent="0.2">
      <c r="A48" s="46" t="str">
        <f>IF(一覧様式!B57=0,"",計算シート!$H$5)</f>
        <v/>
      </c>
      <c r="B48" s="46" t="str">
        <f>IF(一覧様式!B57=0," ",一覧様式!B57)</f>
        <v xml:space="preserve"> </v>
      </c>
      <c r="C48" s="46" t="str">
        <f>IF(一覧様式!H57=0," ",IF(一覧様式!H57="男",1)+IF(一覧様式!H57="女",2))</f>
        <v xml:space="preserve"> </v>
      </c>
      <c r="D48" s="47" t="str">
        <f>CONCATENATE(一覧様式!C57," ",一覧様式!D57)</f>
        <v xml:space="preserve"> </v>
      </c>
      <c r="E48" s="47" t="str">
        <f>CONCATENATE(一覧様式!E57," ",一覧様式!F57)</f>
        <v xml:space="preserve"> </v>
      </c>
      <c r="F48" s="47" t="str">
        <f>IF(一覧様式!$C57=0," ",一覧様式!$C$3)</f>
        <v xml:space="preserve"> </v>
      </c>
      <c r="G48" s="47" t="str">
        <f>IF(一覧様式!G57=0," ",一覧様式!G57)</f>
        <v xml:space="preserve"> </v>
      </c>
      <c r="H48" s="47" t="str">
        <f>CONCATENATE(一覧様式!I57,一覧様式!J57)</f>
        <v/>
      </c>
      <c r="I48" s="47" t="str">
        <f>IF(一覧様式!K57=0," ",一覧様式!K57)</f>
        <v xml:space="preserve"> </v>
      </c>
      <c r="J48" s="47" t="str">
        <f>CONCATENATE(一覧様式!N57,一覧様式!O57)</f>
        <v/>
      </c>
      <c r="K48" s="47" t="str">
        <f>IF(一覧様式!P57=0," ",一覧様式!P57)</f>
        <v xml:space="preserve"> </v>
      </c>
      <c r="L48" s="47"/>
      <c r="M48" s="47"/>
      <c r="N48" s="47" t="str">
        <f>CONCATENATE(一覧様式!S57,一覧様式!T57)</f>
        <v/>
      </c>
      <c r="O48" s="47" t="str">
        <f>CONCATENATE(一覧様式!U57,一覧様式!V57)</f>
        <v/>
      </c>
    </row>
    <row r="49" spans="1:15" x14ac:dyDescent="0.2">
      <c r="A49" s="46" t="str">
        <f>IF(一覧様式!B58=0,"",計算シート!$H$5)</f>
        <v/>
      </c>
      <c r="B49" s="46" t="str">
        <f>IF(一覧様式!B58=0," ",一覧様式!B58)</f>
        <v xml:space="preserve"> </v>
      </c>
      <c r="C49" s="46" t="str">
        <f>IF(一覧様式!H58=0," ",IF(一覧様式!H58="男",1)+IF(一覧様式!H58="女",2))</f>
        <v xml:space="preserve"> </v>
      </c>
      <c r="D49" s="47" t="str">
        <f>CONCATENATE(一覧様式!C58," ",一覧様式!D58)</f>
        <v xml:space="preserve"> </v>
      </c>
      <c r="E49" s="47" t="str">
        <f>CONCATENATE(一覧様式!E58," ",一覧様式!F58)</f>
        <v xml:space="preserve"> </v>
      </c>
      <c r="F49" s="47" t="str">
        <f>IF(一覧様式!$C58=0," ",一覧様式!$C$3)</f>
        <v xml:space="preserve"> </v>
      </c>
      <c r="G49" s="47" t="str">
        <f>IF(一覧様式!G58=0," ",一覧様式!G58)</f>
        <v xml:space="preserve"> </v>
      </c>
      <c r="H49" s="47" t="str">
        <f>CONCATENATE(一覧様式!I58,一覧様式!J58)</f>
        <v/>
      </c>
      <c r="I49" s="47" t="str">
        <f>IF(一覧様式!K58=0," ",一覧様式!K58)</f>
        <v xml:space="preserve"> </v>
      </c>
      <c r="J49" s="47" t="str">
        <f>CONCATENATE(一覧様式!N58,一覧様式!O58)</f>
        <v/>
      </c>
      <c r="K49" s="47" t="str">
        <f>IF(一覧様式!P58=0," ",一覧様式!P58)</f>
        <v xml:space="preserve"> </v>
      </c>
      <c r="L49" s="47"/>
      <c r="M49" s="47"/>
      <c r="N49" s="47" t="str">
        <f>CONCATENATE(一覧様式!S58,一覧様式!T58)</f>
        <v/>
      </c>
      <c r="O49" s="47" t="str">
        <f>CONCATENATE(一覧様式!U58,一覧様式!V58)</f>
        <v/>
      </c>
    </row>
    <row r="50" spans="1:15" x14ac:dyDescent="0.2">
      <c r="A50" s="46" t="str">
        <f>IF(一覧様式!B59=0,"",計算シート!$H$5)</f>
        <v/>
      </c>
      <c r="B50" s="46" t="str">
        <f>IF(一覧様式!B59=0," ",一覧様式!B59)</f>
        <v xml:space="preserve"> </v>
      </c>
      <c r="C50" s="46" t="str">
        <f>IF(一覧様式!H59=0," ",IF(一覧様式!H59="男",1)+IF(一覧様式!H59="女",2))</f>
        <v xml:space="preserve"> </v>
      </c>
      <c r="D50" s="47" t="str">
        <f>CONCATENATE(一覧様式!C59," ",一覧様式!D59)</f>
        <v xml:space="preserve"> </v>
      </c>
      <c r="E50" s="47" t="str">
        <f>CONCATENATE(一覧様式!E59," ",一覧様式!F59)</f>
        <v xml:space="preserve"> </v>
      </c>
      <c r="F50" s="47" t="str">
        <f>IF(一覧様式!$C59=0," ",一覧様式!$C$3)</f>
        <v xml:space="preserve"> </v>
      </c>
      <c r="G50" s="47" t="str">
        <f>IF(一覧様式!G59=0," ",一覧様式!G59)</f>
        <v xml:space="preserve"> </v>
      </c>
      <c r="H50" s="47" t="str">
        <f>CONCATENATE(一覧様式!I59,一覧様式!J59)</f>
        <v/>
      </c>
      <c r="I50" s="47" t="str">
        <f>IF(一覧様式!K59=0," ",一覧様式!K59)</f>
        <v xml:space="preserve"> </v>
      </c>
      <c r="J50" s="47" t="str">
        <f>CONCATENATE(一覧様式!N59,一覧様式!O59)</f>
        <v/>
      </c>
      <c r="K50" s="47" t="str">
        <f>IF(一覧様式!P59=0," ",一覧様式!P59)</f>
        <v xml:space="preserve"> </v>
      </c>
      <c r="L50" s="47"/>
      <c r="M50" s="47"/>
      <c r="N50" s="47" t="str">
        <f>CONCATENATE(一覧様式!S59,一覧様式!T59)</f>
        <v/>
      </c>
      <c r="O50" s="47" t="str">
        <f>CONCATENATE(一覧様式!U59,一覧様式!V59)</f>
        <v/>
      </c>
    </row>
    <row r="51" spans="1:15" x14ac:dyDescent="0.2">
      <c r="A51" s="46" t="str">
        <f>IF(一覧様式!B60=0,"",計算シート!$H$5)</f>
        <v/>
      </c>
      <c r="B51" s="46" t="str">
        <f>IF(一覧様式!B60=0," ",一覧様式!B60)</f>
        <v xml:space="preserve"> </v>
      </c>
      <c r="C51" s="46" t="str">
        <f>IF(一覧様式!H60=0," ",IF(一覧様式!H60="男",1)+IF(一覧様式!H60="女",2))</f>
        <v xml:space="preserve"> </v>
      </c>
      <c r="D51" s="47" t="str">
        <f>CONCATENATE(一覧様式!C60," ",一覧様式!D60)</f>
        <v xml:space="preserve"> </v>
      </c>
      <c r="E51" s="47" t="str">
        <f>CONCATENATE(一覧様式!E60," ",一覧様式!F60)</f>
        <v xml:space="preserve"> </v>
      </c>
      <c r="F51" s="47" t="str">
        <f>IF(一覧様式!$C60=0," ",一覧様式!$C$3)</f>
        <v xml:space="preserve"> </v>
      </c>
      <c r="G51" s="47" t="str">
        <f>IF(一覧様式!G60=0," ",一覧様式!G60)</f>
        <v xml:space="preserve"> </v>
      </c>
      <c r="H51" s="47" t="str">
        <f>CONCATENATE(一覧様式!I60,一覧様式!J60)</f>
        <v/>
      </c>
      <c r="I51" s="47" t="str">
        <f>IF(一覧様式!K60=0," ",一覧様式!K60)</f>
        <v xml:space="preserve"> </v>
      </c>
      <c r="J51" s="47" t="str">
        <f>CONCATENATE(一覧様式!N60,一覧様式!O60)</f>
        <v/>
      </c>
      <c r="K51" s="47" t="str">
        <f>IF(一覧様式!P60=0," ",一覧様式!P60)</f>
        <v xml:space="preserve"> </v>
      </c>
      <c r="L51" s="47"/>
      <c r="M51" s="47"/>
      <c r="N51" s="47" t="str">
        <f>CONCATENATE(一覧様式!S60,一覧様式!T60)</f>
        <v/>
      </c>
      <c r="O51" s="47" t="str">
        <f>CONCATENATE(一覧様式!U60,一覧様式!V60)</f>
        <v/>
      </c>
    </row>
    <row r="52" spans="1:15" x14ac:dyDescent="0.2">
      <c r="A52" s="46" t="str">
        <f>IF(一覧様式!B61=0,"",計算シート!$H$5)</f>
        <v/>
      </c>
      <c r="B52" s="46" t="str">
        <f>IF(一覧様式!B61=0," ",一覧様式!B61)</f>
        <v xml:space="preserve"> </v>
      </c>
      <c r="C52" s="46" t="str">
        <f>IF(一覧様式!H61=0," ",IF(一覧様式!H61="男",1)+IF(一覧様式!H61="女",2))</f>
        <v xml:space="preserve"> </v>
      </c>
      <c r="D52" s="47" t="str">
        <f>CONCATENATE(一覧様式!C61," ",一覧様式!D61)</f>
        <v xml:space="preserve"> </v>
      </c>
      <c r="E52" s="47" t="str">
        <f>CONCATENATE(一覧様式!E61," ",一覧様式!F61)</f>
        <v xml:space="preserve"> </v>
      </c>
      <c r="F52" s="47" t="str">
        <f>IF(一覧様式!$C61=0," ",一覧様式!$C$3)</f>
        <v xml:space="preserve"> </v>
      </c>
      <c r="G52" s="47" t="str">
        <f>IF(一覧様式!G61=0," ",一覧様式!G61)</f>
        <v xml:space="preserve"> </v>
      </c>
      <c r="H52" s="47" t="str">
        <f>CONCATENATE(一覧様式!I61,一覧様式!J61)</f>
        <v/>
      </c>
      <c r="I52" s="47" t="str">
        <f>IF(一覧様式!K61=0," ",一覧様式!K61)</f>
        <v xml:space="preserve"> </v>
      </c>
      <c r="J52" s="47" t="str">
        <f>CONCATENATE(一覧様式!N61,一覧様式!O61)</f>
        <v/>
      </c>
      <c r="K52" s="47" t="str">
        <f>IF(一覧様式!P61=0," ",一覧様式!P61)</f>
        <v xml:space="preserve"> </v>
      </c>
      <c r="L52" s="47"/>
      <c r="M52" s="47"/>
      <c r="N52" s="47" t="str">
        <f>CONCATENATE(一覧様式!S61,一覧様式!T61)</f>
        <v/>
      </c>
      <c r="O52" s="47" t="str">
        <f>CONCATENATE(一覧様式!U61,一覧様式!V61)</f>
        <v/>
      </c>
    </row>
    <row r="53" spans="1:15" x14ac:dyDescent="0.2">
      <c r="A53" s="46" t="str">
        <f>IF(一覧様式!B62=0,"",計算シート!$H$5)</f>
        <v/>
      </c>
      <c r="B53" s="46" t="str">
        <f>IF(一覧様式!B62=0," ",一覧様式!B62)</f>
        <v xml:space="preserve"> </v>
      </c>
      <c r="C53" s="46" t="str">
        <f>IF(一覧様式!H62=0," ",IF(一覧様式!H62="男",1)+IF(一覧様式!H62="女",2))</f>
        <v xml:space="preserve"> </v>
      </c>
      <c r="D53" s="47" t="str">
        <f>CONCATENATE(一覧様式!C62," ",一覧様式!D62)</f>
        <v xml:space="preserve"> </v>
      </c>
      <c r="E53" s="47" t="str">
        <f>CONCATENATE(一覧様式!E62," ",一覧様式!F62)</f>
        <v xml:space="preserve"> </v>
      </c>
      <c r="F53" s="47" t="str">
        <f>IF(一覧様式!$C62=0," ",一覧様式!$C$3)</f>
        <v xml:space="preserve"> </v>
      </c>
      <c r="G53" s="47" t="str">
        <f>IF(一覧様式!G62=0," ",一覧様式!G62)</f>
        <v xml:space="preserve"> </v>
      </c>
      <c r="H53" s="47" t="str">
        <f>CONCATENATE(一覧様式!I62,一覧様式!J62)</f>
        <v/>
      </c>
      <c r="I53" s="47" t="str">
        <f>IF(一覧様式!K62=0," ",一覧様式!K62)</f>
        <v xml:space="preserve"> </v>
      </c>
      <c r="J53" s="47" t="str">
        <f>CONCATENATE(一覧様式!N62,一覧様式!O62)</f>
        <v/>
      </c>
      <c r="K53" s="47" t="str">
        <f>IF(一覧様式!P62=0," ",一覧様式!P62)</f>
        <v xml:space="preserve"> </v>
      </c>
      <c r="L53" s="47"/>
      <c r="M53" s="47"/>
      <c r="N53" s="47" t="str">
        <f>CONCATENATE(一覧様式!S62,一覧様式!T62)</f>
        <v/>
      </c>
      <c r="O53" s="47" t="str">
        <f>CONCATENATE(一覧様式!U62,一覧様式!V62)</f>
        <v/>
      </c>
    </row>
    <row r="54" spans="1:15" x14ac:dyDescent="0.2">
      <c r="A54" s="46" t="str">
        <f>IF(一覧様式!B63=0,"",計算シート!$H$5)</f>
        <v/>
      </c>
      <c r="B54" s="46" t="str">
        <f>IF(一覧様式!B63=0," ",一覧様式!B63)</f>
        <v xml:space="preserve"> </v>
      </c>
      <c r="C54" s="46" t="str">
        <f>IF(一覧様式!H63=0," ",IF(一覧様式!H63="男",1)+IF(一覧様式!H63="女",2))</f>
        <v xml:space="preserve"> </v>
      </c>
      <c r="D54" s="47" t="str">
        <f>CONCATENATE(一覧様式!C63," ",一覧様式!D63)</f>
        <v xml:space="preserve"> </v>
      </c>
      <c r="E54" s="47" t="str">
        <f>CONCATENATE(一覧様式!E63," ",一覧様式!F63)</f>
        <v xml:space="preserve"> </v>
      </c>
      <c r="F54" s="47" t="str">
        <f>IF(一覧様式!$C63=0," ",一覧様式!$C$3)</f>
        <v xml:space="preserve"> </v>
      </c>
      <c r="G54" s="47" t="str">
        <f>IF(一覧様式!G63=0," ",一覧様式!G63)</f>
        <v xml:space="preserve"> </v>
      </c>
      <c r="H54" s="47" t="str">
        <f>CONCATENATE(一覧様式!I63,一覧様式!J63)</f>
        <v/>
      </c>
      <c r="I54" s="47" t="str">
        <f>IF(一覧様式!K63=0," ",一覧様式!K63)</f>
        <v xml:space="preserve"> </v>
      </c>
      <c r="J54" s="47" t="str">
        <f>CONCATENATE(一覧様式!N63,一覧様式!O63)</f>
        <v/>
      </c>
      <c r="K54" s="47" t="str">
        <f>IF(一覧様式!P63=0," ",一覧様式!P63)</f>
        <v xml:space="preserve"> </v>
      </c>
      <c r="L54" s="47"/>
      <c r="M54" s="47"/>
      <c r="N54" s="47" t="str">
        <f>CONCATENATE(一覧様式!S63,一覧様式!T63)</f>
        <v/>
      </c>
      <c r="O54" s="47" t="str">
        <f>CONCATENATE(一覧様式!U63,一覧様式!V63)</f>
        <v/>
      </c>
    </row>
    <row r="55" spans="1:15" x14ac:dyDescent="0.2">
      <c r="A55" s="46" t="str">
        <f>IF(一覧様式!B64=0,"",計算シート!$H$5)</f>
        <v/>
      </c>
      <c r="B55" s="46" t="str">
        <f>IF(一覧様式!B64=0," ",一覧様式!B64)</f>
        <v xml:space="preserve"> </v>
      </c>
      <c r="C55" s="46" t="str">
        <f>IF(一覧様式!H64=0," ",IF(一覧様式!H64="男",1)+IF(一覧様式!H64="女",2))</f>
        <v xml:space="preserve"> </v>
      </c>
      <c r="D55" s="47" t="str">
        <f>CONCATENATE(一覧様式!C64," ",一覧様式!D64)</f>
        <v xml:space="preserve"> </v>
      </c>
      <c r="E55" s="47" t="str">
        <f>CONCATENATE(一覧様式!E64," ",一覧様式!F64)</f>
        <v xml:space="preserve"> </v>
      </c>
      <c r="F55" s="47" t="str">
        <f>IF(一覧様式!$C64=0," ",一覧様式!$C$3)</f>
        <v xml:space="preserve"> </v>
      </c>
      <c r="G55" s="47" t="str">
        <f>IF(一覧様式!G64=0," ",一覧様式!G64)</f>
        <v xml:space="preserve"> </v>
      </c>
      <c r="H55" s="47" t="str">
        <f>CONCATENATE(一覧様式!I64,一覧様式!J64)</f>
        <v/>
      </c>
      <c r="I55" s="47" t="str">
        <f>IF(一覧様式!K64=0," ",一覧様式!K64)</f>
        <v xml:space="preserve"> </v>
      </c>
      <c r="J55" s="47" t="str">
        <f>CONCATENATE(一覧様式!N64,一覧様式!O64)</f>
        <v/>
      </c>
      <c r="K55" s="47" t="str">
        <f>IF(一覧様式!P64=0," ",一覧様式!P64)</f>
        <v xml:space="preserve"> </v>
      </c>
      <c r="L55" s="47"/>
      <c r="M55" s="47"/>
      <c r="N55" s="47" t="str">
        <f>CONCATENATE(一覧様式!S64,一覧様式!T64)</f>
        <v/>
      </c>
      <c r="O55" s="47" t="str">
        <f>CONCATENATE(一覧様式!U64,一覧様式!V64)</f>
        <v/>
      </c>
    </row>
    <row r="56" spans="1:15" x14ac:dyDescent="0.2">
      <c r="A56" s="46" t="str">
        <f>IF(一覧様式!B65=0,"",計算シート!$H$5)</f>
        <v/>
      </c>
      <c r="B56" s="46" t="str">
        <f>IF(一覧様式!B65=0," ",一覧様式!B65)</f>
        <v xml:space="preserve"> </v>
      </c>
      <c r="C56" s="46" t="str">
        <f>IF(一覧様式!H65=0," ",IF(一覧様式!H65="男",1)+IF(一覧様式!H65="女",2))</f>
        <v xml:space="preserve"> </v>
      </c>
      <c r="D56" s="47" t="str">
        <f>CONCATENATE(一覧様式!C65," ",一覧様式!D65)</f>
        <v xml:space="preserve"> </v>
      </c>
      <c r="E56" s="47" t="str">
        <f>CONCATENATE(一覧様式!E65," ",一覧様式!F65)</f>
        <v xml:space="preserve"> </v>
      </c>
      <c r="F56" s="47" t="str">
        <f>IF(一覧様式!$C65=0," ",一覧様式!$C$3)</f>
        <v xml:space="preserve"> </v>
      </c>
      <c r="G56" s="47" t="str">
        <f>IF(一覧様式!G65=0," ",一覧様式!G65)</f>
        <v xml:space="preserve"> </v>
      </c>
      <c r="H56" s="47" t="str">
        <f>CONCATENATE(一覧様式!I65,一覧様式!J65)</f>
        <v/>
      </c>
      <c r="I56" s="47" t="str">
        <f>IF(一覧様式!K65=0," ",一覧様式!K65)</f>
        <v xml:space="preserve"> </v>
      </c>
      <c r="J56" s="47" t="str">
        <f>CONCATENATE(一覧様式!N65,一覧様式!O65)</f>
        <v/>
      </c>
      <c r="K56" s="47" t="str">
        <f>IF(一覧様式!P65=0," ",一覧様式!P65)</f>
        <v xml:space="preserve"> </v>
      </c>
      <c r="L56" s="47"/>
      <c r="M56" s="47"/>
      <c r="N56" s="47" t="str">
        <f>CONCATENATE(一覧様式!S65,一覧様式!T65)</f>
        <v/>
      </c>
      <c r="O56" s="47" t="str">
        <f>CONCATENATE(一覧様式!U65,一覧様式!V65)</f>
        <v/>
      </c>
    </row>
    <row r="57" spans="1:15" x14ac:dyDescent="0.2">
      <c r="A57" s="46" t="str">
        <f>IF(一覧様式!B66=0,"",計算シート!$H$5)</f>
        <v/>
      </c>
      <c r="B57" s="46" t="str">
        <f>IF(一覧様式!B66=0," ",一覧様式!B66)</f>
        <v xml:space="preserve"> </v>
      </c>
      <c r="C57" s="46" t="str">
        <f>IF(一覧様式!H66=0," ",IF(一覧様式!H66="男",1)+IF(一覧様式!H66="女",2))</f>
        <v xml:space="preserve"> </v>
      </c>
      <c r="D57" s="47" t="str">
        <f>CONCATENATE(一覧様式!C66," ",一覧様式!D66)</f>
        <v xml:space="preserve"> </v>
      </c>
      <c r="E57" s="47" t="str">
        <f>CONCATENATE(一覧様式!E66," ",一覧様式!F66)</f>
        <v xml:space="preserve"> </v>
      </c>
      <c r="F57" s="47" t="str">
        <f>IF(一覧様式!$C66=0," ",一覧様式!$C$3)</f>
        <v xml:space="preserve"> </v>
      </c>
      <c r="G57" s="47" t="str">
        <f>IF(一覧様式!G66=0," ",一覧様式!G66)</f>
        <v xml:space="preserve"> </v>
      </c>
      <c r="H57" s="47" t="str">
        <f>CONCATENATE(一覧様式!I66,一覧様式!J66)</f>
        <v/>
      </c>
      <c r="I57" s="47" t="str">
        <f>IF(一覧様式!K66=0," ",一覧様式!K66)</f>
        <v xml:space="preserve"> </v>
      </c>
      <c r="J57" s="47" t="str">
        <f>CONCATENATE(一覧様式!N66,一覧様式!O66)</f>
        <v/>
      </c>
      <c r="K57" s="47" t="str">
        <f>IF(一覧様式!P66=0," ",一覧様式!P66)</f>
        <v xml:space="preserve"> </v>
      </c>
      <c r="L57" s="47"/>
      <c r="M57" s="47"/>
      <c r="N57" s="47" t="str">
        <f>CONCATENATE(一覧様式!S66,一覧様式!T66)</f>
        <v/>
      </c>
      <c r="O57" s="47" t="str">
        <f>CONCATENATE(一覧様式!U66,一覧様式!V66)</f>
        <v/>
      </c>
    </row>
    <row r="58" spans="1:15" x14ac:dyDescent="0.2">
      <c r="A58" s="46" t="str">
        <f>IF(一覧様式!B67=0,"",計算シート!$H$5)</f>
        <v/>
      </c>
      <c r="B58" s="46" t="str">
        <f>IF(一覧様式!B67=0," ",一覧様式!B67)</f>
        <v xml:space="preserve"> </v>
      </c>
      <c r="C58" s="46" t="str">
        <f>IF(一覧様式!H67=0," ",IF(一覧様式!H67="男",1)+IF(一覧様式!H67="女",2))</f>
        <v xml:space="preserve"> </v>
      </c>
      <c r="D58" s="47" t="str">
        <f>CONCATENATE(一覧様式!C67," ",一覧様式!D67)</f>
        <v xml:space="preserve"> </v>
      </c>
      <c r="E58" s="47" t="str">
        <f>CONCATENATE(一覧様式!E67," ",一覧様式!F67)</f>
        <v xml:space="preserve"> </v>
      </c>
      <c r="F58" s="47" t="str">
        <f>IF(一覧様式!$C67=0," ",一覧様式!$C$3)</f>
        <v xml:space="preserve"> </v>
      </c>
      <c r="G58" s="47" t="str">
        <f>IF(一覧様式!G67=0," ",一覧様式!G67)</f>
        <v xml:space="preserve"> </v>
      </c>
      <c r="H58" s="47" t="str">
        <f>CONCATENATE(一覧様式!I67,一覧様式!J67)</f>
        <v/>
      </c>
      <c r="I58" s="47" t="str">
        <f>IF(一覧様式!K67=0," ",一覧様式!K67)</f>
        <v xml:space="preserve"> </v>
      </c>
      <c r="J58" s="47" t="str">
        <f>CONCATENATE(一覧様式!N67,一覧様式!O67)</f>
        <v/>
      </c>
      <c r="K58" s="47" t="str">
        <f>IF(一覧様式!P67=0," ",一覧様式!P67)</f>
        <v xml:space="preserve"> </v>
      </c>
      <c r="L58" s="47"/>
      <c r="M58" s="47"/>
      <c r="N58" s="47" t="str">
        <f>CONCATENATE(一覧様式!S67,一覧様式!T67)</f>
        <v/>
      </c>
      <c r="O58" s="47" t="str">
        <f>CONCATENATE(一覧様式!U67,一覧様式!V67)</f>
        <v/>
      </c>
    </row>
    <row r="59" spans="1:15" x14ac:dyDescent="0.2">
      <c r="A59" s="46" t="str">
        <f>IF(一覧様式!B68=0,"",計算シート!$H$5)</f>
        <v/>
      </c>
      <c r="B59" s="46" t="str">
        <f>IF(一覧様式!B68=0," ",一覧様式!B68)</f>
        <v xml:space="preserve"> </v>
      </c>
      <c r="C59" s="46" t="str">
        <f>IF(一覧様式!H68=0," ",IF(一覧様式!H68="男",1)+IF(一覧様式!H68="女",2))</f>
        <v xml:space="preserve"> </v>
      </c>
      <c r="D59" s="47" t="str">
        <f>CONCATENATE(一覧様式!C68," ",一覧様式!D68)</f>
        <v xml:space="preserve"> </v>
      </c>
      <c r="E59" s="47" t="str">
        <f>CONCATENATE(一覧様式!E68," ",一覧様式!F68)</f>
        <v xml:space="preserve"> </v>
      </c>
      <c r="F59" s="47" t="str">
        <f>IF(一覧様式!$C68=0," ",一覧様式!$C$3)</f>
        <v xml:space="preserve"> </v>
      </c>
      <c r="G59" s="47" t="str">
        <f>IF(一覧様式!G68=0," ",一覧様式!G68)</f>
        <v xml:space="preserve"> </v>
      </c>
      <c r="H59" s="47" t="str">
        <f>CONCATENATE(一覧様式!I68,一覧様式!J68)</f>
        <v/>
      </c>
      <c r="I59" s="47" t="str">
        <f>IF(一覧様式!K68=0," ",一覧様式!K68)</f>
        <v xml:space="preserve"> </v>
      </c>
      <c r="J59" s="47" t="str">
        <f>CONCATENATE(一覧様式!N68,一覧様式!O68)</f>
        <v/>
      </c>
      <c r="K59" s="47" t="str">
        <f>IF(一覧様式!P68=0," ",一覧様式!P68)</f>
        <v xml:space="preserve"> </v>
      </c>
      <c r="L59" s="47"/>
      <c r="M59" s="47"/>
      <c r="N59" s="47" t="str">
        <f>CONCATENATE(一覧様式!S68,一覧様式!T68)</f>
        <v/>
      </c>
      <c r="O59" s="47" t="str">
        <f>CONCATENATE(一覧様式!U68,一覧様式!V68)</f>
        <v/>
      </c>
    </row>
    <row r="60" spans="1:15" x14ac:dyDescent="0.2">
      <c r="A60" s="46" t="str">
        <f>IF(一覧様式!B69=0,"",計算シート!$H$5)</f>
        <v/>
      </c>
      <c r="B60" s="46" t="str">
        <f>IF(一覧様式!B69=0," ",一覧様式!B69)</f>
        <v xml:space="preserve"> </v>
      </c>
      <c r="C60" s="46" t="str">
        <f>IF(一覧様式!H69=0," ",IF(一覧様式!H69="男",1)+IF(一覧様式!H69="女",2))</f>
        <v xml:space="preserve"> </v>
      </c>
      <c r="D60" s="47" t="str">
        <f>CONCATENATE(一覧様式!C69," ",一覧様式!D69)</f>
        <v xml:space="preserve"> </v>
      </c>
      <c r="E60" s="47" t="str">
        <f>CONCATENATE(一覧様式!E69," ",一覧様式!F69)</f>
        <v xml:space="preserve"> </v>
      </c>
      <c r="F60" s="47" t="str">
        <f>IF(一覧様式!$C69=0," ",一覧様式!$C$3)</f>
        <v xml:space="preserve"> </v>
      </c>
      <c r="G60" s="47" t="str">
        <f>IF(一覧様式!G69=0," ",一覧様式!G69)</f>
        <v xml:space="preserve"> </v>
      </c>
      <c r="H60" s="47" t="str">
        <f>CONCATENATE(一覧様式!I69,一覧様式!J69)</f>
        <v/>
      </c>
      <c r="I60" s="47" t="str">
        <f>IF(一覧様式!K69=0," ",一覧様式!K69)</f>
        <v xml:space="preserve"> </v>
      </c>
      <c r="J60" s="47" t="str">
        <f>CONCATENATE(一覧様式!N69,一覧様式!O69)</f>
        <v/>
      </c>
      <c r="K60" s="47" t="str">
        <f>IF(一覧様式!P69=0," ",一覧様式!P69)</f>
        <v xml:space="preserve"> </v>
      </c>
      <c r="L60" s="47"/>
      <c r="M60" s="47"/>
      <c r="N60" s="47" t="str">
        <f>CONCATENATE(一覧様式!S69,一覧様式!T69)</f>
        <v/>
      </c>
      <c r="O60" s="47" t="str">
        <f>CONCATENATE(一覧様式!U69,一覧様式!V69)</f>
        <v/>
      </c>
    </row>
    <row r="61" spans="1:15" x14ac:dyDescent="0.2">
      <c r="A61" s="46" t="str">
        <f>IF(一覧様式!B70=0,"",計算シート!$H$5)</f>
        <v/>
      </c>
      <c r="B61" s="46" t="str">
        <f>IF(一覧様式!B70=0," ",一覧様式!B70)</f>
        <v xml:space="preserve"> </v>
      </c>
      <c r="C61" s="46" t="str">
        <f>IF(一覧様式!H70=0," ",IF(一覧様式!H70="男",1)+IF(一覧様式!H70="女",2))</f>
        <v xml:space="preserve"> </v>
      </c>
      <c r="D61" s="47" t="str">
        <f>CONCATENATE(一覧様式!C70," ",一覧様式!D70)</f>
        <v xml:space="preserve"> </v>
      </c>
      <c r="E61" s="47" t="str">
        <f>CONCATENATE(一覧様式!E70," ",一覧様式!F70)</f>
        <v xml:space="preserve"> </v>
      </c>
      <c r="F61" s="47" t="str">
        <f>IF(一覧様式!$C70=0," ",一覧様式!$C$3)</f>
        <v xml:space="preserve"> </v>
      </c>
      <c r="G61" s="47" t="str">
        <f>IF(一覧様式!G70=0," ",一覧様式!G70)</f>
        <v xml:space="preserve"> </v>
      </c>
      <c r="H61" s="47" t="str">
        <f>CONCATENATE(一覧様式!I70,一覧様式!J70)</f>
        <v/>
      </c>
      <c r="I61" s="47" t="str">
        <f>IF(一覧様式!K70=0," ",一覧様式!K70)</f>
        <v xml:space="preserve"> </v>
      </c>
      <c r="J61" s="47" t="str">
        <f>CONCATENATE(一覧様式!N70,一覧様式!O70)</f>
        <v/>
      </c>
      <c r="K61" s="47" t="str">
        <f>IF(一覧様式!P70=0," ",一覧様式!P70)</f>
        <v xml:space="preserve"> </v>
      </c>
      <c r="L61" s="47"/>
      <c r="M61" s="47"/>
      <c r="N61" s="47" t="str">
        <f>CONCATENATE(一覧様式!S70,一覧様式!T70)</f>
        <v/>
      </c>
      <c r="O61" s="47" t="str">
        <f>CONCATENATE(一覧様式!U70,一覧様式!V70)</f>
        <v/>
      </c>
    </row>
    <row r="62" spans="1:15" x14ac:dyDescent="0.2">
      <c r="A62" s="46" t="str">
        <f>IF(一覧様式!B71=0,"",計算シート!$H$5)</f>
        <v/>
      </c>
      <c r="B62" s="46" t="str">
        <f>IF(一覧様式!B71=0," ",一覧様式!B71)</f>
        <v xml:space="preserve"> </v>
      </c>
      <c r="C62" s="46" t="str">
        <f>IF(一覧様式!H71=0," ",IF(一覧様式!H71="男",1)+IF(一覧様式!H71="女",2))</f>
        <v xml:space="preserve"> </v>
      </c>
      <c r="D62" s="47" t="str">
        <f>CONCATENATE(一覧様式!C71," ",一覧様式!D71)</f>
        <v xml:space="preserve"> </v>
      </c>
      <c r="E62" s="47" t="str">
        <f>CONCATENATE(一覧様式!E71," ",一覧様式!F71)</f>
        <v xml:space="preserve"> </v>
      </c>
      <c r="F62" s="47" t="str">
        <f>IF(一覧様式!$C71=0," ",一覧様式!$C$3)</f>
        <v xml:space="preserve"> </v>
      </c>
      <c r="G62" s="47" t="str">
        <f>IF(一覧様式!G71=0," ",一覧様式!G71)</f>
        <v xml:space="preserve"> </v>
      </c>
      <c r="H62" s="47" t="str">
        <f>CONCATENATE(一覧様式!I71,一覧様式!J71)</f>
        <v/>
      </c>
      <c r="I62" s="47" t="str">
        <f>IF(一覧様式!K71=0," ",一覧様式!K71)</f>
        <v xml:space="preserve"> </v>
      </c>
      <c r="J62" s="47" t="str">
        <f>CONCATENATE(一覧様式!N71,一覧様式!O71)</f>
        <v/>
      </c>
      <c r="K62" s="47" t="str">
        <f>IF(一覧様式!P71=0," ",一覧様式!P71)</f>
        <v xml:space="preserve"> </v>
      </c>
      <c r="L62" s="47"/>
      <c r="M62" s="47"/>
      <c r="N62" s="47" t="str">
        <f>CONCATENATE(一覧様式!S71,一覧様式!T71)</f>
        <v/>
      </c>
      <c r="O62" s="47" t="str">
        <f>CONCATENATE(一覧様式!U71,一覧様式!V71)</f>
        <v/>
      </c>
    </row>
    <row r="63" spans="1:15" x14ac:dyDescent="0.2">
      <c r="A63" s="46" t="str">
        <f>IF(一覧様式!B72=0,"",計算シート!$H$5)</f>
        <v/>
      </c>
      <c r="B63" s="46" t="str">
        <f>IF(一覧様式!B72=0," ",一覧様式!B72)</f>
        <v xml:space="preserve"> </v>
      </c>
      <c r="C63" s="46" t="str">
        <f>IF(一覧様式!H72=0," ",IF(一覧様式!H72="男",1)+IF(一覧様式!H72="女",2))</f>
        <v xml:space="preserve"> </v>
      </c>
      <c r="D63" s="47" t="str">
        <f>CONCATENATE(一覧様式!C72," ",一覧様式!D72)</f>
        <v xml:space="preserve"> </v>
      </c>
      <c r="E63" s="47" t="str">
        <f>CONCATENATE(一覧様式!E72," ",一覧様式!F72)</f>
        <v xml:space="preserve"> </v>
      </c>
      <c r="F63" s="47" t="str">
        <f>IF(一覧様式!$C72=0," ",一覧様式!$C$3)</f>
        <v xml:space="preserve"> </v>
      </c>
      <c r="G63" s="47" t="str">
        <f>IF(一覧様式!G72=0," ",一覧様式!G72)</f>
        <v xml:space="preserve"> </v>
      </c>
      <c r="H63" s="47" t="str">
        <f>CONCATENATE(一覧様式!I72,一覧様式!J72)</f>
        <v/>
      </c>
      <c r="I63" s="47" t="str">
        <f>IF(一覧様式!K72=0," ",一覧様式!K72)</f>
        <v xml:space="preserve"> </v>
      </c>
      <c r="J63" s="47" t="str">
        <f>CONCATENATE(一覧様式!N72,一覧様式!O72)</f>
        <v/>
      </c>
      <c r="K63" s="47" t="str">
        <f>IF(一覧様式!P72=0," ",一覧様式!P72)</f>
        <v xml:space="preserve"> </v>
      </c>
      <c r="L63" s="47"/>
      <c r="M63" s="47"/>
      <c r="N63" s="47" t="str">
        <f>CONCATENATE(一覧様式!S72,一覧様式!T72)</f>
        <v/>
      </c>
      <c r="O63" s="47" t="str">
        <f>CONCATENATE(一覧様式!U72,一覧様式!V72)</f>
        <v/>
      </c>
    </row>
    <row r="64" spans="1:15" x14ac:dyDescent="0.2">
      <c r="A64" s="46" t="str">
        <f>IF(一覧様式!B73=0,"",計算シート!$H$5)</f>
        <v/>
      </c>
      <c r="B64" s="46" t="str">
        <f>IF(一覧様式!B73=0," ",一覧様式!B73)</f>
        <v xml:space="preserve"> </v>
      </c>
      <c r="C64" s="46" t="str">
        <f>IF(一覧様式!H73=0," ",IF(一覧様式!H73="男",1)+IF(一覧様式!H73="女",2))</f>
        <v xml:space="preserve"> </v>
      </c>
      <c r="D64" s="47" t="str">
        <f>CONCATENATE(一覧様式!C73," ",一覧様式!D73)</f>
        <v xml:space="preserve"> </v>
      </c>
      <c r="E64" s="47" t="str">
        <f>CONCATENATE(一覧様式!E73," ",一覧様式!F73)</f>
        <v xml:space="preserve"> </v>
      </c>
      <c r="F64" s="47" t="str">
        <f>IF(一覧様式!$C73=0," ",一覧様式!$C$3)</f>
        <v xml:space="preserve"> </v>
      </c>
      <c r="G64" s="47" t="str">
        <f>IF(一覧様式!G73=0," ",一覧様式!G73)</f>
        <v xml:space="preserve"> </v>
      </c>
      <c r="H64" s="47" t="str">
        <f>CONCATENATE(一覧様式!I73,一覧様式!J73)</f>
        <v/>
      </c>
      <c r="I64" s="47" t="str">
        <f>IF(一覧様式!K73=0," ",一覧様式!K73)</f>
        <v xml:space="preserve"> </v>
      </c>
      <c r="J64" s="47" t="str">
        <f>CONCATENATE(一覧様式!N73,一覧様式!O73)</f>
        <v/>
      </c>
      <c r="K64" s="47" t="str">
        <f>IF(一覧様式!P73=0," ",一覧様式!P73)</f>
        <v xml:space="preserve"> </v>
      </c>
      <c r="L64" s="47"/>
      <c r="M64" s="47"/>
      <c r="N64" s="47" t="str">
        <f>CONCATENATE(一覧様式!S73,一覧様式!T73)</f>
        <v/>
      </c>
      <c r="O64" s="47" t="str">
        <f>CONCATENATE(一覧様式!U73,一覧様式!V73)</f>
        <v/>
      </c>
    </row>
    <row r="65" spans="1:15" x14ac:dyDescent="0.2">
      <c r="A65" s="46" t="str">
        <f>IF(一覧様式!B74=0,"",計算シート!$H$5)</f>
        <v/>
      </c>
      <c r="B65" s="46" t="str">
        <f>IF(一覧様式!B74=0," ",一覧様式!B74)</f>
        <v xml:space="preserve"> </v>
      </c>
      <c r="C65" s="46" t="str">
        <f>IF(一覧様式!H74=0," ",IF(一覧様式!H74="男",1)+IF(一覧様式!H74="女",2))</f>
        <v xml:space="preserve"> </v>
      </c>
      <c r="D65" s="47" t="str">
        <f>CONCATENATE(一覧様式!C74," ",一覧様式!D74)</f>
        <v xml:space="preserve"> </v>
      </c>
      <c r="E65" s="47" t="str">
        <f>CONCATENATE(一覧様式!E74," ",一覧様式!F74)</f>
        <v xml:space="preserve"> </v>
      </c>
      <c r="F65" s="47" t="str">
        <f>IF(一覧様式!$C74=0," ",一覧様式!$C$3)</f>
        <v xml:space="preserve"> </v>
      </c>
      <c r="G65" s="47" t="str">
        <f>IF(一覧様式!G74=0," ",一覧様式!G74)</f>
        <v xml:space="preserve"> </v>
      </c>
      <c r="H65" s="47" t="str">
        <f>CONCATENATE(一覧様式!I74,一覧様式!J74)</f>
        <v/>
      </c>
      <c r="I65" s="47" t="str">
        <f>IF(一覧様式!K74=0," ",一覧様式!K74)</f>
        <v xml:space="preserve"> </v>
      </c>
      <c r="J65" s="47" t="str">
        <f>CONCATENATE(一覧様式!N74,一覧様式!O74)</f>
        <v/>
      </c>
      <c r="K65" s="47" t="str">
        <f>IF(一覧様式!P74=0," ",一覧様式!P74)</f>
        <v xml:space="preserve"> </v>
      </c>
      <c r="L65" s="47"/>
      <c r="M65" s="47"/>
      <c r="N65" s="47" t="str">
        <f>CONCATENATE(一覧様式!S74,一覧様式!T74)</f>
        <v/>
      </c>
      <c r="O65" s="47" t="str">
        <f>CONCATENATE(一覧様式!U74,一覧様式!V74)</f>
        <v/>
      </c>
    </row>
    <row r="66" spans="1:15" x14ac:dyDescent="0.2">
      <c r="A66" s="46" t="str">
        <f>IF(一覧様式!B75=0,"",計算シート!$H$5)</f>
        <v/>
      </c>
      <c r="B66" s="46" t="str">
        <f>IF(一覧様式!B75=0," ",一覧様式!B75)</f>
        <v xml:space="preserve"> </v>
      </c>
      <c r="C66" s="46" t="str">
        <f>IF(一覧様式!H75=0," ",IF(一覧様式!H75="男",1)+IF(一覧様式!H75="女",2))</f>
        <v xml:space="preserve"> </v>
      </c>
      <c r="D66" s="47" t="str">
        <f>CONCATENATE(一覧様式!C75," ",一覧様式!D75)</f>
        <v xml:space="preserve"> </v>
      </c>
      <c r="E66" s="47" t="str">
        <f>CONCATENATE(一覧様式!E75," ",一覧様式!F75)</f>
        <v xml:space="preserve"> </v>
      </c>
      <c r="F66" s="47" t="str">
        <f>IF(一覧様式!$C75=0," ",一覧様式!$C$3)</f>
        <v xml:space="preserve"> </v>
      </c>
      <c r="G66" s="47" t="str">
        <f>IF(一覧様式!G75=0," ",一覧様式!G75)</f>
        <v xml:space="preserve"> </v>
      </c>
      <c r="H66" s="47" t="str">
        <f>CONCATENATE(一覧様式!I75,一覧様式!J75)</f>
        <v/>
      </c>
      <c r="I66" s="47" t="str">
        <f>IF(一覧様式!K75=0," ",一覧様式!K75)</f>
        <v xml:space="preserve"> </v>
      </c>
      <c r="J66" s="47" t="str">
        <f>CONCATENATE(一覧様式!N75,一覧様式!O75)</f>
        <v/>
      </c>
      <c r="K66" s="47" t="str">
        <f>IF(一覧様式!P75=0," ",一覧様式!P75)</f>
        <v xml:space="preserve"> </v>
      </c>
      <c r="L66" s="47"/>
      <c r="M66" s="47"/>
      <c r="N66" s="47" t="str">
        <f>CONCATENATE(一覧様式!S75,一覧様式!T75)</f>
        <v/>
      </c>
      <c r="O66" s="47" t="str">
        <f>CONCATENATE(一覧様式!U75,一覧様式!V75)</f>
        <v/>
      </c>
    </row>
    <row r="67" spans="1:15" x14ac:dyDescent="0.2">
      <c r="A67" s="46" t="str">
        <f>IF(一覧様式!B76=0,"",計算シート!$H$5)</f>
        <v/>
      </c>
      <c r="B67" s="46" t="str">
        <f>IF(一覧様式!B76=0," ",一覧様式!B76)</f>
        <v xml:space="preserve"> </v>
      </c>
      <c r="C67" s="46" t="str">
        <f>IF(一覧様式!H76=0," ",IF(一覧様式!H76="男",1)+IF(一覧様式!H76="女",2))</f>
        <v xml:space="preserve"> </v>
      </c>
      <c r="D67" s="47" t="str">
        <f>CONCATENATE(一覧様式!C76," ",一覧様式!D76)</f>
        <v xml:space="preserve"> </v>
      </c>
      <c r="E67" s="47" t="str">
        <f>CONCATENATE(一覧様式!E76," ",一覧様式!F76)</f>
        <v xml:space="preserve"> </v>
      </c>
      <c r="F67" s="47" t="str">
        <f>IF(一覧様式!$C76=0," ",一覧様式!$C$3)</f>
        <v xml:space="preserve"> </v>
      </c>
      <c r="G67" s="47" t="str">
        <f>IF(一覧様式!G76=0," ",一覧様式!G76)</f>
        <v xml:space="preserve"> </v>
      </c>
      <c r="H67" s="47" t="str">
        <f>CONCATENATE(一覧様式!I76,一覧様式!J76)</f>
        <v/>
      </c>
      <c r="I67" s="47" t="str">
        <f>IF(一覧様式!K76=0," ",一覧様式!K76)</f>
        <v xml:space="preserve"> </v>
      </c>
      <c r="J67" s="47" t="str">
        <f>CONCATENATE(一覧様式!N76,一覧様式!O76)</f>
        <v/>
      </c>
      <c r="K67" s="47" t="str">
        <f>IF(一覧様式!P76=0," ",一覧様式!P76)</f>
        <v xml:space="preserve"> </v>
      </c>
      <c r="L67" s="47"/>
      <c r="M67" s="47"/>
      <c r="N67" s="47" t="str">
        <f>CONCATENATE(一覧様式!S76,一覧様式!T76)</f>
        <v/>
      </c>
      <c r="O67" s="47" t="str">
        <f>CONCATENATE(一覧様式!U76,一覧様式!V76)</f>
        <v/>
      </c>
    </row>
    <row r="68" spans="1:15" x14ac:dyDescent="0.2">
      <c r="A68" s="46" t="str">
        <f>IF(一覧様式!B77=0,"",計算シート!$H$5)</f>
        <v/>
      </c>
      <c r="B68" s="46" t="str">
        <f>IF(一覧様式!B77=0," ",一覧様式!B77)</f>
        <v xml:space="preserve"> </v>
      </c>
      <c r="C68" s="46" t="str">
        <f>IF(一覧様式!H77=0," ",IF(一覧様式!H77="男",1)+IF(一覧様式!H77="女",2))</f>
        <v xml:space="preserve"> </v>
      </c>
      <c r="D68" s="47" t="str">
        <f>CONCATENATE(一覧様式!C77," ",一覧様式!D77)</f>
        <v xml:space="preserve"> </v>
      </c>
      <c r="E68" s="47" t="str">
        <f>CONCATENATE(一覧様式!E77," ",一覧様式!F77)</f>
        <v xml:space="preserve"> </v>
      </c>
      <c r="F68" s="47" t="str">
        <f>IF(一覧様式!$C77=0," ",一覧様式!$C$3)</f>
        <v xml:space="preserve"> </v>
      </c>
      <c r="G68" s="47" t="str">
        <f>IF(一覧様式!G77=0," ",一覧様式!G77)</f>
        <v xml:space="preserve"> </v>
      </c>
      <c r="H68" s="47" t="str">
        <f>CONCATENATE(一覧様式!I77,一覧様式!J77)</f>
        <v/>
      </c>
      <c r="I68" s="47" t="str">
        <f>IF(一覧様式!K77=0," ",一覧様式!K77)</f>
        <v xml:space="preserve"> </v>
      </c>
      <c r="J68" s="47" t="str">
        <f>CONCATENATE(一覧様式!N77,一覧様式!O77)</f>
        <v/>
      </c>
      <c r="K68" s="47" t="str">
        <f>IF(一覧様式!P77=0," ",一覧様式!P77)</f>
        <v xml:space="preserve"> </v>
      </c>
      <c r="L68" s="47"/>
      <c r="M68" s="47"/>
      <c r="N68" s="47" t="str">
        <f>CONCATENATE(一覧様式!S77,一覧様式!T77)</f>
        <v/>
      </c>
      <c r="O68" s="47" t="str">
        <f>CONCATENATE(一覧様式!U77,一覧様式!V77)</f>
        <v/>
      </c>
    </row>
    <row r="69" spans="1:15" x14ac:dyDescent="0.2">
      <c r="A69" s="46" t="str">
        <f>IF(一覧様式!B78=0,"",計算シート!$H$5)</f>
        <v/>
      </c>
      <c r="B69" s="46" t="str">
        <f>IF(一覧様式!B78=0," ",一覧様式!B78)</f>
        <v xml:space="preserve"> </v>
      </c>
      <c r="C69" s="46" t="str">
        <f>IF(一覧様式!H78=0," ",IF(一覧様式!H78="男",1)+IF(一覧様式!H78="女",2))</f>
        <v xml:space="preserve"> </v>
      </c>
      <c r="D69" s="47" t="str">
        <f>CONCATENATE(一覧様式!C78," ",一覧様式!D78)</f>
        <v xml:space="preserve"> </v>
      </c>
      <c r="E69" s="47" t="str">
        <f>CONCATENATE(一覧様式!E78," ",一覧様式!F78)</f>
        <v xml:space="preserve"> </v>
      </c>
      <c r="F69" s="47" t="str">
        <f>IF(一覧様式!$C78=0," ",一覧様式!$C$3)</f>
        <v xml:space="preserve"> </v>
      </c>
      <c r="G69" s="47" t="str">
        <f>IF(一覧様式!G78=0," ",一覧様式!G78)</f>
        <v xml:space="preserve"> </v>
      </c>
      <c r="H69" s="47" t="str">
        <f>CONCATENATE(一覧様式!I78,一覧様式!J78)</f>
        <v/>
      </c>
      <c r="I69" s="47" t="str">
        <f>IF(一覧様式!K78=0," ",一覧様式!K78)</f>
        <v xml:space="preserve"> </v>
      </c>
      <c r="J69" s="47" t="str">
        <f>CONCATENATE(一覧様式!N78,一覧様式!O78)</f>
        <v/>
      </c>
      <c r="K69" s="47" t="str">
        <f>IF(一覧様式!P78=0," ",一覧様式!P78)</f>
        <v xml:space="preserve"> </v>
      </c>
      <c r="L69" s="47"/>
      <c r="M69" s="47"/>
      <c r="N69" s="47" t="str">
        <f>CONCATENATE(一覧様式!S78,一覧様式!T78)</f>
        <v/>
      </c>
      <c r="O69" s="47" t="str">
        <f>CONCATENATE(一覧様式!U78,一覧様式!V78)</f>
        <v/>
      </c>
    </row>
    <row r="70" spans="1:15" x14ac:dyDescent="0.2">
      <c r="A70" s="46" t="str">
        <f>IF(一覧様式!B79=0,"",計算シート!$H$5)</f>
        <v/>
      </c>
      <c r="B70" s="46" t="str">
        <f>IF(一覧様式!B79=0," ",一覧様式!B79)</f>
        <v xml:space="preserve"> </v>
      </c>
      <c r="C70" s="46" t="str">
        <f>IF(一覧様式!H79=0," ",IF(一覧様式!H79="男",1)+IF(一覧様式!H79="女",2))</f>
        <v xml:space="preserve"> </v>
      </c>
      <c r="D70" s="47" t="str">
        <f>CONCATENATE(一覧様式!C79," ",一覧様式!D79)</f>
        <v xml:space="preserve"> </v>
      </c>
      <c r="E70" s="47" t="str">
        <f>CONCATENATE(一覧様式!E79," ",一覧様式!F79)</f>
        <v xml:space="preserve"> </v>
      </c>
      <c r="F70" s="47" t="str">
        <f>IF(一覧様式!$C79=0," ",一覧様式!$C$3)</f>
        <v xml:space="preserve"> </v>
      </c>
      <c r="G70" s="47" t="str">
        <f>IF(一覧様式!G79=0," ",一覧様式!G79)</f>
        <v xml:space="preserve"> </v>
      </c>
      <c r="H70" s="47" t="str">
        <f>CONCATENATE(一覧様式!I79,一覧様式!J79)</f>
        <v/>
      </c>
      <c r="I70" s="47" t="str">
        <f>IF(一覧様式!K79=0," ",一覧様式!K79)</f>
        <v xml:space="preserve"> </v>
      </c>
      <c r="J70" s="47" t="str">
        <f>CONCATENATE(一覧様式!N79,一覧様式!O79)</f>
        <v/>
      </c>
      <c r="K70" s="47" t="str">
        <f>IF(一覧様式!P79=0," ",一覧様式!P79)</f>
        <v xml:space="preserve"> </v>
      </c>
      <c r="L70" s="47"/>
      <c r="M70" s="47"/>
      <c r="N70" s="47" t="str">
        <f>CONCATENATE(一覧様式!S79,一覧様式!T79)</f>
        <v/>
      </c>
      <c r="O70" s="47" t="str">
        <f>CONCATENATE(一覧様式!U79,一覧様式!V79)</f>
        <v/>
      </c>
    </row>
    <row r="71" spans="1:15" x14ac:dyDescent="0.2">
      <c r="A71" s="46" t="str">
        <f>IF(一覧様式!B80=0,"",計算シート!$H$5)</f>
        <v/>
      </c>
      <c r="B71" s="46" t="str">
        <f>IF(一覧様式!B80=0," ",一覧様式!B80)</f>
        <v xml:space="preserve"> </v>
      </c>
      <c r="C71" s="46" t="str">
        <f>IF(一覧様式!H80=0," ",IF(一覧様式!H80="男",1)+IF(一覧様式!H80="女",2))</f>
        <v xml:space="preserve"> </v>
      </c>
      <c r="D71" s="47" t="str">
        <f>CONCATENATE(一覧様式!C80," ",一覧様式!D80)</f>
        <v xml:space="preserve"> </v>
      </c>
      <c r="E71" s="47" t="str">
        <f>CONCATENATE(一覧様式!E80," ",一覧様式!F80)</f>
        <v xml:space="preserve"> </v>
      </c>
      <c r="F71" s="47" t="str">
        <f>IF(一覧様式!$C80=0," ",一覧様式!$C$3)</f>
        <v xml:space="preserve"> </v>
      </c>
      <c r="G71" s="47" t="str">
        <f>IF(一覧様式!G80=0," ",一覧様式!G80)</f>
        <v xml:space="preserve"> </v>
      </c>
      <c r="H71" s="47" t="str">
        <f>CONCATENATE(一覧様式!I80,一覧様式!J80)</f>
        <v/>
      </c>
      <c r="I71" s="47" t="str">
        <f>IF(一覧様式!K80=0," ",一覧様式!K80)</f>
        <v xml:space="preserve"> </v>
      </c>
      <c r="J71" s="47" t="str">
        <f>CONCATENATE(一覧様式!N80,一覧様式!O80)</f>
        <v/>
      </c>
      <c r="K71" s="47" t="str">
        <f>IF(一覧様式!P80=0," ",一覧様式!P80)</f>
        <v xml:space="preserve"> </v>
      </c>
      <c r="L71" s="47"/>
      <c r="M71" s="47"/>
      <c r="N71" s="47" t="str">
        <f>CONCATENATE(一覧様式!S80,一覧様式!T80)</f>
        <v/>
      </c>
      <c r="O71" s="47" t="str">
        <f>CONCATENATE(一覧様式!U80,一覧様式!V80)</f>
        <v/>
      </c>
    </row>
    <row r="72" spans="1:15" x14ac:dyDescent="0.2">
      <c r="A72" s="46" t="str">
        <f>IF(一覧様式!B81=0,"",計算シート!$H$5)</f>
        <v/>
      </c>
      <c r="B72" s="46" t="str">
        <f>IF(一覧様式!B81=0," ",一覧様式!B81)</f>
        <v xml:space="preserve"> </v>
      </c>
      <c r="C72" s="46" t="str">
        <f>IF(一覧様式!H81=0," ",IF(一覧様式!H81="男",1)+IF(一覧様式!H81="女",2))</f>
        <v xml:space="preserve"> </v>
      </c>
      <c r="D72" s="47" t="str">
        <f>CONCATENATE(一覧様式!C81," ",一覧様式!D81)</f>
        <v xml:space="preserve"> </v>
      </c>
      <c r="E72" s="47" t="str">
        <f>CONCATENATE(一覧様式!E81," ",一覧様式!F81)</f>
        <v xml:space="preserve"> </v>
      </c>
      <c r="F72" s="47" t="str">
        <f>IF(一覧様式!$C81=0," ",一覧様式!$C$3)</f>
        <v xml:space="preserve"> </v>
      </c>
      <c r="G72" s="47" t="str">
        <f>IF(一覧様式!G81=0," ",一覧様式!G81)</f>
        <v xml:space="preserve"> </v>
      </c>
      <c r="H72" s="47" t="str">
        <f>CONCATENATE(一覧様式!I81,一覧様式!J81)</f>
        <v/>
      </c>
      <c r="I72" s="47" t="str">
        <f>IF(一覧様式!K81=0," ",一覧様式!K81)</f>
        <v xml:space="preserve"> </v>
      </c>
      <c r="J72" s="47" t="str">
        <f>CONCATENATE(一覧様式!N81,一覧様式!O81)</f>
        <v/>
      </c>
      <c r="K72" s="47" t="str">
        <f>IF(一覧様式!P81=0," ",一覧様式!P81)</f>
        <v xml:space="preserve"> </v>
      </c>
      <c r="L72" s="47"/>
      <c r="M72" s="47"/>
      <c r="N72" s="47" t="str">
        <f>CONCATENATE(一覧様式!S81,一覧様式!T81)</f>
        <v/>
      </c>
      <c r="O72" s="47" t="str">
        <f>CONCATENATE(一覧様式!U81,一覧様式!V81)</f>
        <v/>
      </c>
    </row>
    <row r="73" spans="1:15" x14ac:dyDescent="0.2">
      <c r="A73" s="46" t="str">
        <f>IF(一覧様式!B82=0,"",計算シート!$H$5)</f>
        <v/>
      </c>
      <c r="B73" s="46" t="str">
        <f>IF(一覧様式!B82=0," ",一覧様式!B82)</f>
        <v xml:space="preserve"> </v>
      </c>
      <c r="C73" s="46" t="str">
        <f>IF(一覧様式!H82=0," ",IF(一覧様式!H82="男",1)+IF(一覧様式!H82="女",2))</f>
        <v xml:space="preserve"> </v>
      </c>
      <c r="D73" s="47" t="str">
        <f>CONCATENATE(一覧様式!C82," ",一覧様式!D82)</f>
        <v xml:space="preserve"> </v>
      </c>
      <c r="E73" s="47" t="str">
        <f>CONCATENATE(一覧様式!E82," ",一覧様式!F82)</f>
        <v xml:space="preserve"> </v>
      </c>
      <c r="F73" s="47" t="str">
        <f>IF(一覧様式!$C82=0," ",一覧様式!$C$3)</f>
        <v xml:space="preserve"> </v>
      </c>
      <c r="G73" s="47" t="str">
        <f>IF(一覧様式!G82=0," ",一覧様式!G82)</f>
        <v xml:space="preserve"> </v>
      </c>
      <c r="H73" s="47" t="str">
        <f>CONCATENATE(一覧様式!I82,一覧様式!J82)</f>
        <v/>
      </c>
      <c r="I73" s="47" t="str">
        <f>IF(一覧様式!K82=0," ",一覧様式!K82)</f>
        <v xml:space="preserve"> </v>
      </c>
      <c r="J73" s="47" t="str">
        <f>CONCATENATE(一覧様式!N82,一覧様式!O82)</f>
        <v/>
      </c>
      <c r="K73" s="47" t="str">
        <f>IF(一覧様式!P82=0," ",一覧様式!P82)</f>
        <v xml:space="preserve"> </v>
      </c>
      <c r="L73" s="47"/>
      <c r="M73" s="47"/>
      <c r="N73" s="47" t="str">
        <f>CONCATENATE(一覧様式!S82,一覧様式!T82)</f>
        <v/>
      </c>
      <c r="O73" s="47" t="str">
        <f>CONCATENATE(一覧様式!U82,一覧様式!V82)</f>
        <v/>
      </c>
    </row>
    <row r="74" spans="1:15" x14ac:dyDescent="0.2">
      <c r="A74" s="46" t="str">
        <f>IF(一覧様式!B83=0,"",計算シート!$H$5)</f>
        <v/>
      </c>
      <c r="B74" s="46" t="str">
        <f>IF(一覧様式!B83=0," ",一覧様式!B83)</f>
        <v xml:space="preserve"> </v>
      </c>
      <c r="C74" s="46" t="str">
        <f>IF(一覧様式!H83=0," ",IF(一覧様式!H83="男",1)+IF(一覧様式!H83="女",2))</f>
        <v xml:space="preserve"> </v>
      </c>
      <c r="D74" s="47" t="str">
        <f>CONCATENATE(一覧様式!C83," ",一覧様式!D83)</f>
        <v xml:space="preserve"> </v>
      </c>
      <c r="E74" s="47" t="str">
        <f>CONCATENATE(一覧様式!E83," ",一覧様式!F83)</f>
        <v xml:space="preserve"> </v>
      </c>
      <c r="F74" s="47" t="str">
        <f>IF(一覧様式!$C83=0," ",一覧様式!$C$3)</f>
        <v xml:space="preserve"> </v>
      </c>
      <c r="G74" s="47" t="str">
        <f>IF(一覧様式!G83=0," ",一覧様式!G83)</f>
        <v xml:space="preserve"> </v>
      </c>
      <c r="H74" s="47" t="str">
        <f>CONCATENATE(一覧様式!I83,一覧様式!J83)</f>
        <v/>
      </c>
      <c r="I74" s="47" t="str">
        <f>IF(一覧様式!K83=0," ",一覧様式!K83)</f>
        <v xml:space="preserve"> </v>
      </c>
      <c r="J74" s="47" t="str">
        <f>CONCATENATE(一覧様式!N83,一覧様式!O83)</f>
        <v/>
      </c>
      <c r="K74" s="47" t="str">
        <f>IF(一覧様式!P83=0," ",一覧様式!P83)</f>
        <v xml:space="preserve"> </v>
      </c>
      <c r="L74" s="47"/>
      <c r="M74" s="47"/>
      <c r="N74" s="47" t="str">
        <f>CONCATENATE(一覧様式!S83,一覧様式!T83)</f>
        <v/>
      </c>
      <c r="O74" s="47" t="str">
        <f>CONCATENATE(一覧様式!U83,一覧様式!V83)</f>
        <v/>
      </c>
    </row>
    <row r="75" spans="1:15" x14ac:dyDescent="0.2">
      <c r="A75" s="46" t="str">
        <f>IF(一覧様式!B84=0,"",計算シート!$H$5)</f>
        <v/>
      </c>
      <c r="B75" s="46" t="str">
        <f>IF(一覧様式!B84=0," ",一覧様式!B84)</f>
        <v xml:space="preserve"> </v>
      </c>
      <c r="C75" s="46" t="str">
        <f>IF(一覧様式!H84=0," ",IF(一覧様式!H84="男",1)+IF(一覧様式!H84="女",2))</f>
        <v xml:space="preserve"> </v>
      </c>
      <c r="D75" s="47" t="str">
        <f>CONCATENATE(一覧様式!C84," ",一覧様式!D84)</f>
        <v xml:space="preserve"> </v>
      </c>
      <c r="E75" s="47" t="str">
        <f>CONCATENATE(一覧様式!E84," ",一覧様式!F84)</f>
        <v xml:space="preserve"> </v>
      </c>
      <c r="F75" s="47" t="str">
        <f>IF(一覧様式!$C84=0," ",一覧様式!$C$3)</f>
        <v xml:space="preserve"> </v>
      </c>
      <c r="G75" s="47" t="str">
        <f>IF(一覧様式!G84=0," ",一覧様式!G84)</f>
        <v xml:space="preserve"> </v>
      </c>
      <c r="H75" s="47" t="str">
        <f>CONCATENATE(一覧様式!I84,一覧様式!J84)</f>
        <v/>
      </c>
      <c r="I75" s="47" t="str">
        <f>IF(一覧様式!K84=0," ",一覧様式!K84)</f>
        <v xml:space="preserve"> </v>
      </c>
      <c r="J75" s="47" t="str">
        <f>CONCATENATE(一覧様式!N84,一覧様式!O84)</f>
        <v/>
      </c>
      <c r="K75" s="47" t="str">
        <f>IF(一覧様式!P84=0," ",一覧様式!P84)</f>
        <v xml:space="preserve"> </v>
      </c>
      <c r="L75" s="47"/>
      <c r="M75" s="47"/>
      <c r="N75" s="47" t="str">
        <f>CONCATENATE(一覧様式!S84,一覧様式!T84)</f>
        <v/>
      </c>
      <c r="O75" s="47" t="str">
        <f>CONCATENATE(一覧様式!U84,一覧様式!V84)</f>
        <v/>
      </c>
    </row>
    <row r="76" spans="1:15" x14ac:dyDescent="0.2">
      <c r="A76" s="46" t="str">
        <f>IF(一覧様式!B85=0,"",計算シート!$H$5)</f>
        <v/>
      </c>
      <c r="B76" s="46" t="str">
        <f>IF(一覧様式!B85=0," ",一覧様式!B85)</f>
        <v xml:space="preserve"> </v>
      </c>
      <c r="C76" s="46" t="str">
        <f>IF(一覧様式!H85=0," ",IF(一覧様式!H85="男",1)+IF(一覧様式!H85="女",2))</f>
        <v xml:space="preserve"> </v>
      </c>
      <c r="D76" s="47" t="str">
        <f>CONCATENATE(一覧様式!C85," ",一覧様式!D85)</f>
        <v xml:space="preserve"> </v>
      </c>
      <c r="E76" s="47" t="str">
        <f>CONCATENATE(一覧様式!E85," ",一覧様式!F85)</f>
        <v xml:space="preserve"> </v>
      </c>
      <c r="F76" s="47" t="str">
        <f>IF(一覧様式!$C85=0," ",一覧様式!$C$3)</f>
        <v xml:space="preserve"> </v>
      </c>
      <c r="G76" s="47" t="str">
        <f>IF(一覧様式!G85=0," ",一覧様式!G85)</f>
        <v xml:space="preserve"> </v>
      </c>
      <c r="H76" s="47" t="str">
        <f>CONCATENATE(一覧様式!I85,一覧様式!J85)</f>
        <v/>
      </c>
      <c r="I76" s="47" t="str">
        <f>IF(一覧様式!K85=0," ",一覧様式!K85)</f>
        <v xml:space="preserve"> </v>
      </c>
      <c r="J76" s="47" t="str">
        <f>CONCATENATE(一覧様式!N85,一覧様式!O85)</f>
        <v/>
      </c>
      <c r="K76" s="47" t="str">
        <f>IF(一覧様式!P85=0," ",一覧様式!P85)</f>
        <v xml:space="preserve"> </v>
      </c>
      <c r="L76" s="47"/>
      <c r="M76" s="47"/>
      <c r="N76" s="47" t="str">
        <f>CONCATENATE(一覧様式!S85,一覧様式!T85)</f>
        <v/>
      </c>
      <c r="O76" s="47" t="str">
        <f>CONCATENATE(一覧様式!U85,一覧様式!V85)</f>
        <v/>
      </c>
    </row>
    <row r="77" spans="1:15" x14ac:dyDescent="0.2">
      <c r="A77" s="46" t="str">
        <f>IF(一覧様式!B86=0,"",計算シート!$H$5)</f>
        <v/>
      </c>
      <c r="B77" s="46" t="str">
        <f>IF(一覧様式!B86=0," ",一覧様式!B86)</f>
        <v xml:space="preserve"> </v>
      </c>
      <c r="C77" s="46" t="str">
        <f>IF(一覧様式!H86=0," ",IF(一覧様式!H86="男",1)+IF(一覧様式!H86="女",2))</f>
        <v xml:space="preserve"> </v>
      </c>
      <c r="D77" s="47" t="str">
        <f>CONCATENATE(一覧様式!C86," ",一覧様式!D86)</f>
        <v xml:space="preserve"> </v>
      </c>
      <c r="E77" s="47" t="str">
        <f>CONCATENATE(一覧様式!E86," ",一覧様式!F86)</f>
        <v xml:space="preserve"> </v>
      </c>
      <c r="F77" s="47" t="str">
        <f>IF(一覧様式!$C86=0," ",一覧様式!$C$3)</f>
        <v xml:space="preserve"> </v>
      </c>
      <c r="G77" s="47" t="str">
        <f>IF(一覧様式!G86=0," ",一覧様式!G86)</f>
        <v xml:space="preserve"> </v>
      </c>
      <c r="H77" s="47" t="str">
        <f>CONCATENATE(一覧様式!I86,一覧様式!J86)</f>
        <v/>
      </c>
      <c r="I77" s="47" t="str">
        <f>IF(一覧様式!K86=0," ",一覧様式!K86)</f>
        <v xml:space="preserve"> </v>
      </c>
      <c r="J77" s="47" t="str">
        <f>CONCATENATE(一覧様式!N86,一覧様式!O86)</f>
        <v/>
      </c>
      <c r="K77" s="47" t="str">
        <f>IF(一覧様式!P86=0," ",一覧様式!P86)</f>
        <v xml:space="preserve"> </v>
      </c>
      <c r="L77" s="47"/>
      <c r="M77" s="47"/>
      <c r="N77" s="47" t="str">
        <f>CONCATENATE(一覧様式!S86,一覧様式!T86)</f>
        <v/>
      </c>
      <c r="O77" s="47" t="str">
        <f>CONCATENATE(一覧様式!U86,一覧様式!V86)</f>
        <v/>
      </c>
    </row>
    <row r="78" spans="1:15" x14ac:dyDescent="0.2">
      <c r="A78" s="46" t="str">
        <f>IF(一覧様式!B87=0,"",計算シート!$H$5)</f>
        <v/>
      </c>
      <c r="B78" s="46" t="str">
        <f>IF(一覧様式!B87=0," ",一覧様式!B87)</f>
        <v xml:space="preserve"> </v>
      </c>
      <c r="C78" s="46" t="str">
        <f>IF(一覧様式!H87=0," ",IF(一覧様式!H87="男",1)+IF(一覧様式!H87="女",2))</f>
        <v xml:space="preserve"> </v>
      </c>
      <c r="D78" s="47" t="str">
        <f>CONCATENATE(一覧様式!C87," ",一覧様式!D87)</f>
        <v xml:space="preserve"> </v>
      </c>
      <c r="E78" s="47" t="str">
        <f>CONCATENATE(一覧様式!E87," ",一覧様式!F87)</f>
        <v xml:space="preserve"> </v>
      </c>
      <c r="F78" s="47" t="str">
        <f>IF(一覧様式!$C87=0," ",一覧様式!$C$3)</f>
        <v xml:space="preserve"> </v>
      </c>
      <c r="G78" s="47" t="str">
        <f>IF(一覧様式!G87=0," ",一覧様式!G87)</f>
        <v xml:space="preserve"> </v>
      </c>
      <c r="H78" s="47" t="str">
        <f>CONCATENATE(一覧様式!I87,一覧様式!J87)</f>
        <v/>
      </c>
      <c r="I78" s="47" t="str">
        <f>IF(一覧様式!K87=0," ",一覧様式!K87)</f>
        <v xml:space="preserve"> </v>
      </c>
      <c r="J78" s="47" t="str">
        <f>CONCATENATE(一覧様式!N87,一覧様式!O87)</f>
        <v/>
      </c>
      <c r="K78" s="47" t="str">
        <f>IF(一覧様式!P87=0," ",一覧様式!P87)</f>
        <v xml:space="preserve"> </v>
      </c>
      <c r="L78" s="47"/>
      <c r="M78" s="47"/>
      <c r="N78" s="47" t="str">
        <f>CONCATENATE(一覧様式!S87,一覧様式!T87)</f>
        <v/>
      </c>
      <c r="O78" s="47" t="str">
        <f>CONCATENATE(一覧様式!U87,一覧様式!V87)</f>
        <v/>
      </c>
    </row>
    <row r="79" spans="1:15" x14ac:dyDescent="0.2">
      <c r="A79" s="46" t="str">
        <f>IF(一覧様式!B88=0,"",計算シート!$H$5)</f>
        <v/>
      </c>
      <c r="B79" s="46" t="str">
        <f>IF(一覧様式!B88=0," ",一覧様式!B88)</f>
        <v xml:space="preserve"> </v>
      </c>
      <c r="C79" s="46" t="str">
        <f>IF(一覧様式!H88=0," ",IF(一覧様式!H88="男",1)+IF(一覧様式!H88="女",2))</f>
        <v xml:space="preserve"> </v>
      </c>
      <c r="D79" s="47" t="str">
        <f>CONCATENATE(一覧様式!C88," ",一覧様式!D88)</f>
        <v xml:space="preserve"> </v>
      </c>
      <c r="E79" s="47" t="str">
        <f>CONCATENATE(一覧様式!E88," ",一覧様式!F88)</f>
        <v xml:space="preserve"> </v>
      </c>
      <c r="F79" s="47" t="str">
        <f>IF(一覧様式!$C88=0," ",一覧様式!$C$3)</f>
        <v xml:space="preserve"> </v>
      </c>
      <c r="G79" s="47" t="str">
        <f>IF(一覧様式!G88=0," ",一覧様式!G88)</f>
        <v xml:space="preserve"> </v>
      </c>
      <c r="H79" s="47" t="str">
        <f>CONCATENATE(一覧様式!I88,一覧様式!J88)</f>
        <v/>
      </c>
      <c r="I79" s="47" t="str">
        <f>IF(一覧様式!K88=0," ",一覧様式!K88)</f>
        <v xml:space="preserve"> </v>
      </c>
      <c r="J79" s="47" t="str">
        <f>CONCATENATE(一覧様式!N88,一覧様式!O88)</f>
        <v/>
      </c>
      <c r="K79" s="47" t="str">
        <f>IF(一覧様式!P88=0," ",一覧様式!P88)</f>
        <v xml:space="preserve"> </v>
      </c>
      <c r="L79" s="47"/>
      <c r="M79" s="47"/>
      <c r="N79" s="47" t="str">
        <f>CONCATENATE(一覧様式!S88,一覧様式!T88)</f>
        <v/>
      </c>
      <c r="O79" s="47" t="str">
        <f>CONCATENATE(一覧様式!U88,一覧様式!V88)</f>
        <v/>
      </c>
    </row>
    <row r="80" spans="1:15" x14ac:dyDescent="0.2">
      <c r="A80" s="46" t="str">
        <f>IF(一覧様式!B89=0,"",計算シート!$H$5)</f>
        <v/>
      </c>
      <c r="B80" s="46" t="str">
        <f>IF(一覧様式!B89=0," ",一覧様式!B89)</f>
        <v xml:space="preserve"> </v>
      </c>
      <c r="C80" s="46" t="str">
        <f>IF(一覧様式!H89=0," ",IF(一覧様式!H89="男",1)+IF(一覧様式!H89="女",2))</f>
        <v xml:space="preserve"> </v>
      </c>
      <c r="D80" s="47" t="str">
        <f>CONCATENATE(一覧様式!C89," ",一覧様式!D89)</f>
        <v xml:space="preserve"> </v>
      </c>
      <c r="E80" s="47" t="str">
        <f>CONCATENATE(一覧様式!E89," ",一覧様式!F89)</f>
        <v xml:space="preserve"> </v>
      </c>
      <c r="F80" s="47" t="str">
        <f>IF(一覧様式!$C89=0," ",一覧様式!$C$3)</f>
        <v xml:space="preserve"> </v>
      </c>
      <c r="G80" s="47" t="str">
        <f>IF(一覧様式!G89=0," ",一覧様式!G89)</f>
        <v xml:space="preserve"> </v>
      </c>
      <c r="H80" s="47" t="str">
        <f>CONCATENATE(一覧様式!I89,一覧様式!J89)</f>
        <v/>
      </c>
      <c r="I80" s="47" t="str">
        <f>IF(一覧様式!K89=0," ",一覧様式!K89)</f>
        <v xml:space="preserve"> </v>
      </c>
      <c r="J80" s="47" t="str">
        <f>CONCATENATE(一覧様式!N89,一覧様式!O89)</f>
        <v/>
      </c>
      <c r="K80" s="47" t="str">
        <f>IF(一覧様式!P89=0," ",一覧様式!P89)</f>
        <v xml:space="preserve"> </v>
      </c>
      <c r="L80" s="47"/>
      <c r="M80" s="47"/>
      <c r="N80" s="47" t="str">
        <f>CONCATENATE(一覧様式!S89,一覧様式!T89)</f>
        <v/>
      </c>
      <c r="O80" s="47" t="str">
        <f>CONCATENATE(一覧様式!U89,一覧様式!V89)</f>
        <v/>
      </c>
    </row>
    <row r="81" spans="1:15" x14ac:dyDescent="0.2">
      <c r="A81" s="46" t="str">
        <f>IF(一覧様式!B90=0,"",計算シート!$H$5)</f>
        <v/>
      </c>
      <c r="B81" s="46" t="str">
        <f>IF(一覧様式!B90=0," ",一覧様式!B90)</f>
        <v xml:space="preserve"> </v>
      </c>
      <c r="C81" s="46" t="str">
        <f>IF(一覧様式!H90=0," ",IF(一覧様式!H90="男",1)+IF(一覧様式!H90="女",2))</f>
        <v xml:space="preserve"> </v>
      </c>
      <c r="D81" s="47" t="str">
        <f>CONCATENATE(一覧様式!C90," ",一覧様式!D90)</f>
        <v xml:space="preserve"> </v>
      </c>
      <c r="E81" s="47" t="str">
        <f>CONCATENATE(一覧様式!E90," ",一覧様式!F90)</f>
        <v xml:space="preserve"> </v>
      </c>
      <c r="F81" s="47" t="str">
        <f>IF(一覧様式!$C90=0," ",一覧様式!$C$3)</f>
        <v xml:space="preserve"> </v>
      </c>
      <c r="G81" s="47" t="str">
        <f>IF(一覧様式!G90=0," ",一覧様式!G90)</f>
        <v xml:space="preserve"> </v>
      </c>
      <c r="H81" s="47" t="str">
        <f>CONCATENATE(一覧様式!I90,一覧様式!J90)</f>
        <v/>
      </c>
      <c r="I81" s="47" t="str">
        <f>IF(一覧様式!K90=0," ",一覧様式!K90)</f>
        <v xml:space="preserve"> </v>
      </c>
      <c r="J81" s="47" t="str">
        <f>CONCATENATE(一覧様式!N90,一覧様式!O90)</f>
        <v/>
      </c>
      <c r="K81" s="47" t="str">
        <f>IF(一覧様式!P90=0," ",一覧様式!P90)</f>
        <v xml:space="preserve"> </v>
      </c>
      <c r="L81" s="47"/>
      <c r="M81" s="47"/>
      <c r="N81" s="47" t="str">
        <f>CONCATENATE(一覧様式!S90,一覧様式!T90)</f>
        <v/>
      </c>
      <c r="O81" s="47" t="str">
        <f>CONCATENATE(一覧様式!U90,一覧様式!V90)</f>
        <v/>
      </c>
    </row>
    <row r="82" spans="1:15" x14ac:dyDescent="0.2">
      <c r="A82" s="46"/>
      <c r="B82" s="46"/>
      <c r="C82" s="46"/>
      <c r="D82" s="47"/>
      <c r="E82" s="47"/>
      <c r="F82" s="47"/>
      <c r="G82" s="47"/>
      <c r="H82" s="47"/>
      <c r="I82" s="47"/>
      <c r="J82" s="47"/>
      <c r="K82" s="47"/>
      <c r="L82" s="47"/>
      <c r="M82" s="47"/>
      <c r="N82" s="47"/>
      <c r="O82" s="47"/>
    </row>
    <row r="83" spans="1:15" x14ac:dyDescent="0.2">
      <c r="A83" s="46"/>
      <c r="B83" s="46"/>
      <c r="C83" s="46"/>
      <c r="D83" s="47"/>
      <c r="E83" s="47"/>
      <c r="F83" s="47"/>
      <c r="G83" s="47"/>
      <c r="H83" s="47"/>
      <c r="I83" s="47"/>
      <c r="J83" s="47"/>
      <c r="K83" s="47"/>
      <c r="L83" s="47"/>
      <c r="M83" s="47"/>
      <c r="N83" s="47"/>
      <c r="O83" s="47"/>
    </row>
    <row r="84" spans="1:15" x14ac:dyDescent="0.2">
      <c r="A84" s="46"/>
      <c r="B84" s="46"/>
      <c r="C84" s="46"/>
      <c r="D84" s="47"/>
      <c r="E84" s="47"/>
      <c r="F84" s="47"/>
      <c r="G84" s="47"/>
      <c r="H84" s="47"/>
      <c r="I84" s="47"/>
      <c r="J84" s="47"/>
      <c r="K84" s="47"/>
      <c r="L84" s="47"/>
      <c r="M84" s="47"/>
      <c r="N84" s="47"/>
      <c r="O84" s="47"/>
    </row>
    <row r="85" spans="1:15" x14ac:dyDescent="0.2">
      <c r="A85" s="46"/>
      <c r="B85" s="46"/>
      <c r="C85" s="46"/>
      <c r="D85" s="47"/>
      <c r="E85" s="47"/>
      <c r="F85" s="47"/>
      <c r="G85" s="47"/>
      <c r="H85" s="47"/>
      <c r="I85" s="47"/>
      <c r="J85" s="47"/>
      <c r="K85" s="47"/>
      <c r="L85" s="47"/>
      <c r="M85" s="47"/>
      <c r="N85" s="47"/>
      <c r="O85" s="47"/>
    </row>
    <row r="86" spans="1:15" x14ac:dyDescent="0.2">
      <c r="A86" s="46"/>
      <c r="B86" s="46"/>
      <c r="C86" s="46"/>
      <c r="D86" s="47"/>
      <c r="E86" s="47"/>
      <c r="F86" s="47"/>
      <c r="G86" s="47"/>
      <c r="H86" s="47"/>
      <c r="I86" s="47"/>
      <c r="J86" s="47"/>
      <c r="K86" s="47"/>
      <c r="L86" s="47"/>
      <c r="M86" s="47"/>
      <c r="N86" s="47"/>
      <c r="O86" s="47"/>
    </row>
    <row r="87" spans="1:15" x14ac:dyDescent="0.2">
      <c r="A87" s="46"/>
      <c r="B87" s="46"/>
      <c r="C87" s="46"/>
      <c r="D87" s="47"/>
      <c r="E87" s="47"/>
      <c r="F87" s="47"/>
      <c r="G87" s="47"/>
      <c r="H87" s="47"/>
      <c r="I87" s="47"/>
      <c r="J87" s="47"/>
      <c r="K87" s="47"/>
      <c r="L87" s="47"/>
      <c r="M87" s="47"/>
      <c r="N87" s="47"/>
      <c r="O87" s="47"/>
    </row>
    <row r="88" spans="1:15" x14ac:dyDescent="0.2">
      <c r="A88" s="46"/>
      <c r="B88" s="46"/>
      <c r="C88" s="46"/>
      <c r="D88" s="47"/>
      <c r="E88" s="47"/>
      <c r="F88" s="47"/>
      <c r="G88" s="47"/>
      <c r="H88" s="47"/>
      <c r="I88" s="47"/>
      <c r="J88" s="47"/>
      <c r="K88" s="47"/>
      <c r="L88" s="47"/>
      <c r="M88" s="47"/>
      <c r="N88" s="47"/>
      <c r="O88" s="47"/>
    </row>
    <row r="89" spans="1:15" x14ac:dyDescent="0.2">
      <c r="A89" s="46"/>
      <c r="B89" s="46"/>
      <c r="C89" s="46"/>
      <c r="D89" s="47"/>
      <c r="E89" s="47"/>
      <c r="F89" s="47"/>
      <c r="G89" s="47"/>
      <c r="H89" s="47"/>
      <c r="I89" s="47"/>
      <c r="J89" s="47"/>
      <c r="K89" s="47"/>
      <c r="L89" s="47"/>
      <c r="M89" s="47"/>
      <c r="N89" s="47"/>
      <c r="O89" s="47"/>
    </row>
    <row r="90" spans="1:15" x14ac:dyDescent="0.2">
      <c r="A90" s="46"/>
      <c r="B90" s="46"/>
      <c r="C90" s="46"/>
      <c r="D90" s="47"/>
      <c r="E90" s="47"/>
      <c r="F90" s="47"/>
      <c r="G90" s="47"/>
      <c r="H90" s="47"/>
      <c r="I90" s="47"/>
      <c r="J90" s="47"/>
      <c r="K90" s="47"/>
      <c r="L90" s="47"/>
      <c r="M90" s="47"/>
      <c r="N90" s="47"/>
      <c r="O90" s="47"/>
    </row>
    <row r="91" spans="1:15" x14ac:dyDescent="0.2">
      <c r="A91" s="46"/>
      <c r="B91" s="46"/>
      <c r="C91" s="46"/>
      <c r="D91" s="47"/>
      <c r="E91" s="47"/>
      <c r="F91" s="47"/>
      <c r="G91" s="47"/>
      <c r="H91" s="47"/>
      <c r="I91" s="47"/>
      <c r="J91" s="47"/>
      <c r="K91" s="47"/>
      <c r="L91" s="47"/>
      <c r="M91" s="47"/>
      <c r="N91" s="47"/>
      <c r="O91" s="47"/>
    </row>
    <row r="92" spans="1:15" x14ac:dyDescent="0.2">
      <c r="A92" s="46"/>
      <c r="B92" s="46"/>
      <c r="C92" s="46"/>
      <c r="D92" s="47"/>
      <c r="E92" s="47"/>
      <c r="F92" s="47"/>
      <c r="G92" s="47"/>
      <c r="H92" s="47"/>
      <c r="I92" s="47"/>
      <c r="J92" s="47"/>
      <c r="K92" s="47"/>
      <c r="L92" s="47"/>
      <c r="M92" s="47"/>
      <c r="N92" s="47"/>
      <c r="O92" s="47"/>
    </row>
    <row r="93" spans="1:15" x14ac:dyDescent="0.2">
      <c r="A93" s="46"/>
      <c r="B93" s="46"/>
      <c r="C93" s="46"/>
      <c r="D93" s="47"/>
      <c r="E93" s="47"/>
      <c r="F93" s="47"/>
      <c r="G93" s="47"/>
      <c r="H93" s="47"/>
      <c r="I93" s="47"/>
      <c r="J93" s="47"/>
      <c r="K93" s="47"/>
      <c r="L93" s="47"/>
      <c r="M93" s="47"/>
      <c r="N93" s="47"/>
      <c r="O93" s="47"/>
    </row>
    <row r="94" spans="1:15" x14ac:dyDescent="0.2">
      <c r="A94" s="46"/>
      <c r="B94" s="46"/>
      <c r="C94" s="46"/>
      <c r="D94" s="47"/>
      <c r="E94" s="47"/>
      <c r="F94" s="47"/>
      <c r="G94" s="47"/>
      <c r="H94" s="47"/>
      <c r="I94" s="47"/>
      <c r="J94" s="47"/>
      <c r="K94" s="47"/>
      <c r="L94" s="47"/>
      <c r="M94" s="47"/>
      <c r="N94" s="47"/>
      <c r="O94" s="47"/>
    </row>
    <row r="95" spans="1:15" x14ac:dyDescent="0.2">
      <c r="A95" s="46"/>
      <c r="B95" s="46"/>
      <c r="C95" s="46"/>
      <c r="D95" s="47"/>
      <c r="E95" s="47"/>
      <c r="F95" s="47"/>
      <c r="G95" s="47"/>
      <c r="H95" s="47"/>
      <c r="I95" s="47"/>
      <c r="J95" s="47"/>
      <c r="K95" s="47"/>
      <c r="L95" s="47"/>
      <c r="M95" s="47"/>
      <c r="N95" s="47"/>
      <c r="O95" s="47"/>
    </row>
    <row r="96" spans="1:15" x14ac:dyDescent="0.2">
      <c r="A96" s="46"/>
      <c r="B96" s="46"/>
      <c r="C96" s="46"/>
      <c r="D96" s="47"/>
      <c r="E96" s="47"/>
      <c r="F96" s="47"/>
      <c r="G96" s="47"/>
      <c r="H96" s="47"/>
      <c r="I96" s="47"/>
      <c r="J96" s="47"/>
      <c r="K96" s="47"/>
      <c r="L96" s="47"/>
      <c r="M96" s="47"/>
      <c r="N96" s="47"/>
      <c r="O96" s="47"/>
    </row>
    <row r="97" spans="1:15" x14ac:dyDescent="0.2">
      <c r="A97" s="46"/>
      <c r="B97" s="46"/>
      <c r="C97" s="46"/>
      <c r="D97" s="47"/>
      <c r="E97" s="47"/>
      <c r="F97" s="47"/>
      <c r="G97" s="47"/>
      <c r="H97" s="47"/>
      <c r="I97" s="47"/>
      <c r="J97" s="47"/>
      <c r="K97" s="47"/>
      <c r="L97" s="47"/>
      <c r="M97" s="47"/>
      <c r="N97" s="47"/>
      <c r="O97" s="47"/>
    </row>
    <row r="98" spans="1:15" x14ac:dyDescent="0.2">
      <c r="A98" s="46"/>
      <c r="B98" s="46"/>
      <c r="C98" s="46"/>
      <c r="D98" s="47"/>
      <c r="E98" s="47"/>
      <c r="F98" s="47"/>
      <c r="G98" s="47"/>
      <c r="H98" s="47"/>
      <c r="I98" s="47"/>
      <c r="J98" s="47"/>
      <c r="K98" s="47"/>
      <c r="L98" s="47"/>
      <c r="M98" s="47"/>
      <c r="N98" s="47"/>
      <c r="O98" s="47"/>
    </row>
    <row r="99" spans="1:15" x14ac:dyDescent="0.2">
      <c r="A99" s="46"/>
      <c r="B99" s="46"/>
      <c r="C99" s="46"/>
      <c r="D99" s="47"/>
      <c r="E99" s="47"/>
      <c r="F99" s="47"/>
      <c r="G99" s="47"/>
      <c r="H99" s="47"/>
      <c r="I99" s="47"/>
      <c r="J99" s="47"/>
      <c r="K99" s="47"/>
      <c r="L99" s="47"/>
      <c r="M99" s="47"/>
      <c r="N99" s="47"/>
      <c r="O99" s="47"/>
    </row>
    <row r="100" spans="1:15" x14ac:dyDescent="0.2">
      <c r="A100" s="46"/>
      <c r="B100" s="46"/>
      <c r="C100" s="46"/>
      <c r="D100" s="47"/>
      <c r="E100" s="47"/>
      <c r="F100" s="47"/>
      <c r="G100" s="47"/>
      <c r="H100" s="47"/>
      <c r="I100" s="47"/>
      <c r="J100" s="47"/>
      <c r="K100" s="47"/>
      <c r="L100" s="47"/>
      <c r="M100" s="47"/>
      <c r="N100" s="47"/>
      <c r="O100" s="47"/>
    </row>
    <row r="101" spans="1:15" x14ac:dyDescent="0.2">
      <c r="D101" s="47"/>
      <c r="F101" s="47"/>
    </row>
    <row r="102" spans="1:15" x14ac:dyDescent="0.2">
      <c r="D102" s="47"/>
      <c r="F102" s="47"/>
    </row>
    <row r="103" spans="1:15" x14ac:dyDescent="0.2">
      <c r="D103" s="47"/>
      <c r="F103" s="47"/>
    </row>
    <row r="104" spans="1:15" x14ac:dyDescent="0.2">
      <c r="D104" s="47"/>
      <c r="F104" s="47"/>
    </row>
    <row r="105" spans="1:15" x14ac:dyDescent="0.2">
      <c r="D105" s="47"/>
      <c r="F105" s="47"/>
    </row>
    <row r="106" spans="1:15" x14ac:dyDescent="0.2">
      <c r="D106" s="47"/>
      <c r="F106" s="47"/>
    </row>
    <row r="107" spans="1:15" x14ac:dyDescent="0.2">
      <c r="D107" s="47"/>
      <c r="F107" s="47"/>
    </row>
    <row r="108" spans="1:15" x14ac:dyDescent="0.2">
      <c r="D108" s="47"/>
      <c r="F108" s="47"/>
    </row>
    <row r="109" spans="1:15" x14ac:dyDescent="0.2">
      <c r="D109" s="47"/>
      <c r="F109" s="47"/>
    </row>
    <row r="110" spans="1:15" x14ac:dyDescent="0.2">
      <c r="D110" s="47"/>
      <c r="F110" s="47"/>
    </row>
    <row r="111" spans="1:15" x14ac:dyDescent="0.2">
      <c r="D111" s="47"/>
    </row>
    <row r="112" spans="1:15" x14ac:dyDescent="0.2">
      <c r="D112" s="47"/>
    </row>
    <row r="113" spans="4:4" x14ac:dyDescent="0.2">
      <c r="D113" s="47"/>
    </row>
    <row r="114" spans="4:4" x14ac:dyDescent="0.2">
      <c r="D114" s="47"/>
    </row>
    <row r="115" spans="4:4" x14ac:dyDescent="0.2">
      <c r="D115" s="47"/>
    </row>
    <row r="116" spans="4:4" x14ac:dyDescent="0.2">
      <c r="D116" s="47"/>
    </row>
    <row r="117" spans="4:4" x14ac:dyDescent="0.2">
      <c r="D117" s="47"/>
    </row>
    <row r="118" spans="4:4" x14ac:dyDescent="0.2">
      <c r="D118" s="47"/>
    </row>
    <row r="119" spans="4:4" x14ac:dyDescent="0.2">
      <c r="D119" s="47"/>
    </row>
    <row r="120" spans="4:4" x14ac:dyDescent="0.2">
      <c r="D120" s="47"/>
    </row>
    <row r="121" spans="4:4" x14ac:dyDescent="0.2">
      <c r="D121" s="47"/>
    </row>
    <row r="122" spans="4:4" x14ac:dyDescent="0.2">
      <c r="D122" s="47"/>
    </row>
    <row r="123" spans="4:4" x14ac:dyDescent="0.2">
      <c r="D123" s="47"/>
    </row>
    <row r="124" spans="4:4" x14ac:dyDescent="0.2">
      <c r="D124" s="47"/>
    </row>
    <row r="125" spans="4:4" x14ac:dyDescent="0.2">
      <c r="D125" s="47"/>
    </row>
    <row r="126" spans="4:4" x14ac:dyDescent="0.2">
      <c r="D126" s="47"/>
    </row>
    <row r="127" spans="4:4" x14ac:dyDescent="0.2">
      <c r="D127" s="47"/>
    </row>
    <row r="128" spans="4:4" x14ac:dyDescent="0.2">
      <c r="D128" s="47"/>
    </row>
    <row r="129" spans="4:4" x14ac:dyDescent="0.2">
      <c r="D129" s="47"/>
    </row>
    <row r="130" spans="4:4" x14ac:dyDescent="0.2">
      <c r="D130" s="47"/>
    </row>
    <row r="131" spans="4:4" x14ac:dyDescent="0.2">
      <c r="D131" s="47"/>
    </row>
    <row r="132" spans="4:4" x14ac:dyDescent="0.2">
      <c r="D132" s="47"/>
    </row>
    <row r="133" spans="4:4" x14ac:dyDescent="0.2">
      <c r="D133" s="47"/>
    </row>
    <row r="134" spans="4:4" x14ac:dyDescent="0.2">
      <c r="D134" s="47"/>
    </row>
    <row r="135" spans="4:4" x14ac:dyDescent="0.2">
      <c r="D135" s="47"/>
    </row>
    <row r="136" spans="4:4" x14ac:dyDescent="0.2">
      <c r="D136" s="47"/>
    </row>
    <row r="137" spans="4:4" x14ac:dyDescent="0.2">
      <c r="D137" s="47"/>
    </row>
    <row r="138" spans="4:4" x14ac:dyDescent="0.2">
      <c r="D138" s="47"/>
    </row>
    <row r="139" spans="4:4" x14ac:dyDescent="0.2">
      <c r="D139" s="47"/>
    </row>
    <row r="140" spans="4:4" x14ac:dyDescent="0.2">
      <c r="D140" s="47"/>
    </row>
    <row r="141" spans="4:4" x14ac:dyDescent="0.2">
      <c r="D141" s="47"/>
    </row>
    <row r="142" spans="4:4" x14ac:dyDescent="0.2">
      <c r="D142" s="47"/>
    </row>
    <row r="143" spans="4:4" x14ac:dyDescent="0.2">
      <c r="D143" s="47"/>
    </row>
    <row r="144" spans="4:4" x14ac:dyDescent="0.2">
      <c r="D144" s="47"/>
    </row>
    <row r="145" spans="4:4" x14ac:dyDescent="0.2">
      <c r="D145" s="47"/>
    </row>
    <row r="146" spans="4:4" x14ac:dyDescent="0.2">
      <c r="D146" s="47"/>
    </row>
    <row r="147" spans="4:4" x14ac:dyDescent="0.2">
      <c r="D147" s="47"/>
    </row>
    <row r="148" spans="4:4" x14ac:dyDescent="0.2">
      <c r="D148" s="47"/>
    </row>
    <row r="149" spans="4:4" x14ac:dyDescent="0.2">
      <c r="D149" s="47"/>
    </row>
    <row r="150" spans="4:4" x14ac:dyDescent="0.2">
      <c r="D150" s="47"/>
    </row>
    <row r="151" spans="4:4" x14ac:dyDescent="0.2">
      <c r="D151" s="47"/>
    </row>
    <row r="152" spans="4:4" x14ac:dyDescent="0.2">
      <c r="D152" s="47"/>
    </row>
    <row r="153" spans="4:4" x14ac:dyDescent="0.2">
      <c r="D153" s="47"/>
    </row>
    <row r="154" spans="4:4" x14ac:dyDescent="0.2">
      <c r="D154" s="47"/>
    </row>
    <row r="155" spans="4:4" x14ac:dyDescent="0.2">
      <c r="D155" s="47"/>
    </row>
    <row r="156" spans="4:4" x14ac:dyDescent="0.2">
      <c r="D156" s="47"/>
    </row>
    <row r="157" spans="4:4" x14ac:dyDescent="0.2">
      <c r="D157" s="47"/>
    </row>
    <row r="158" spans="4:4" x14ac:dyDescent="0.2">
      <c r="D158" s="47"/>
    </row>
    <row r="159" spans="4:4" x14ac:dyDescent="0.2">
      <c r="D159" s="47"/>
    </row>
    <row r="160" spans="4:4" x14ac:dyDescent="0.2">
      <c r="D160" s="47"/>
    </row>
    <row r="161" spans="4:4" x14ac:dyDescent="0.2">
      <c r="D161" s="47"/>
    </row>
    <row r="162" spans="4:4" x14ac:dyDescent="0.2">
      <c r="D162" s="47"/>
    </row>
    <row r="163" spans="4:4" x14ac:dyDescent="0.2">
      <c r="D163" s="47"/>
    </row>
    <row r="164" spans="4:4" x14ac:dyDescent="0.2">
      <c r="D164" s="47"/>
    </row>
    <row r="165" spans="4:4" x14ac:dyDescent="0.2">
      <c r="D165" s="47"/>
    </row>
    <row r="166" spans="4:4" x14ac:dyDescent="0.2">
      <c r="D166" s="47"/>
    </row>
    <row r="167" spans="4:4" x14ac:dyDescent="0.2">
      <c r="D167" s="47"/>
    </row>
    <row r="168" spans="4:4" x14ac:dyDescent="0.2">
      <c r="D168" s="47"/>
    </row>
    <row r="169" spans="4:4" x14ac:dyDescent="0.2">
      <c r="D169" s="47"/>
    </row>
    <row r="170" spans="4:4" x14ac:dyDescent="0.2">
      <c r="D170" s="47"/>
    </row>
    <row r="171" spans="4:4" x14ac:dyDescent="0.2">
      <c r="D171" s="47"/>
    </row>
    <row r="172" spans="4:4" x14ac:dyDescent="0.2">
      <c r="D172" s="47"/>
    </row>
    <row r="173" spans="4:4" x14ac:dyDescent="0.2">
      <c r="D173" s="47"/>
    </row>
    <row r="174" spans="4:4" x14ac:dyDescent="0.2">
      <c r="D174" s="47"/>
    </row>
    <row r="175" spans="4:4" x14ac:dyDescent="0.2">
      <c r="D175" s="47"/>
    </row>
    <row r="176" spans="4:4" x14ac:dyDescent="0.2">
      <c r="D176" s="47"/>
    </row>
    <row r="177" spans="4:4" x14ac:dyDescent="0.2">
      <c r="D177" s="47"/>
    </row>
    <row r="178" spans="4:4" x14ac:dyDescent="0.2">
      <c r="D178" s="47"/>
    </row>
    <row r="179" spans="4:4" x14ac:dyDescent="0.2">
      <c r="D179" s="47"/>
    </row>
    <row r="180" spans="4:4" x14ac:dyDescent="0.2">
      <c r="D180" s="47"/>
    </row>
    <row r="181" spans="4:4" x14ac:dyDescent="0.2">
      <c r="D181" s="47"/>
    </row>
    <row r="182" spans="4:4" x14ac:dyDescent="0.2">
      <c r="D182" s="47"/>
    </row>
    <row r="183" spans="4:4" x14ac:dyDescent="0.2">
      <c r="D183" s="47"/>
    </row>
    <row r="184" spans="4:4" x14ac:dyDescent="0.2">
      <c r="D184" s="47"/>
    </row>
    <row r="185" spans="4:4" x14ac:dyDescent="0.2">
      <c r="D185" s="47"/>
    </row>
    <row r="186" spans="4:4" x14ac:dyDescent="0.2">
      <c r="D186" s="47"/>
    </row>
    <row r="187" spans="4:4" x14ac:dyDescent="0.2">
      <c r="D187" s="47"/>
    </row>
    <row r="188" spans="4:4" x14ac:dyDescent="0.2">
      <c r="D188" s="47"/>
    </row>
    <row r="189" spans="4:4" x14ac:dyDescent="0.2">
      <c r="D189" s="47"/>
    </row>
    <row r="190" spans="4:4" x14ac:dyDescent="0.2">
      <c r="D190" s="47"/>
    </row>
    <row r="191" spans="4:4" x14ac:dyDescent="0.2">
      <c r="D191" s="47"/>
    </row>
    <row r="192" spans="4:4" x14ac:dyDescent="0.2">
      <c r="D192" s="47"/>
    </row>
    <row r="193" spans="4:4" x14ac:dyDescent="0.2">
      <c r="D193" s="47"/>
    </row>
    <row r="194" spans="4:4" x14ac:dyDescent="0.2">
      <c r="D194" s="47"/>
    </row>
    <row r="195" spans="4:4" x14ac:dyDescent="0.2">
      <c r="D195" s="47"/>
    </row>
    <row r="196" spans="4:4" x14ac:dyDescent="0.2">
      <c r="D196" s="47"/>
    </row>
    <row r="197" spans="4:4" x14ac:dyDescent="0.2">
      <c r="D197" s="47"/>
    </row>
    <row r="198" spans="4:4" x14ac:dyDescent="0.2">
      <c r="D198" s="47"/>
    </row>
    <row r="199" spans="4:4" x14ac:dyDescent="0.2">
      <c r="D199" s="47"/>
    </row>
  </sheetData>
  <sheetProtection password="EE8D" sheet="1"/>
  <phoneticPr fontId="45"/>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R193"/>
  <sheetViews>
    <sheetView topLeftCell="Z1" workbookViewId="0">
      <selection activeCell="AK10" sqref="AK10"/>
    </sheetView>
  </sheetViews>
  <sheetFormatPr defaultColWidth="10.88671875" defaultRowHeight="17.399999999999999" x14ac:dyDescent="0.2"/>
  <cols>
    <col min="1" max="1" width="2.33203125" style="26" customWidth="1"/>
    <col min="2" max="2" width="8.88671875" style="26" customWidth="1"/>
    <col min="3" max="5" width="9.77734375" style="26" customWidth="1"/>
    <col min="6" max="6" width="7.109375" style="26" customWidth="1"/>
    <col min="7" max="7" width="2.109375" style="27" customWidth="1"/>
    <col min="8" max="8" width="11.21875" style="27" customWidth="1"/>
    <col min="9" max="9" width="2" style="27" customWidth="1"/>
    <col min="10" max="10" width="8.44140625" style="25" customWidth="1"/>
    <col min="11" max="11" width="12.21875" style="25" customWidth="1"/>
    <col min="12" max="12" width="8.44140625" style="25" customWidth="1"/>
    <col min="13" max="23" width="11.21875" style="25" customWidth="1"/>
    <col min="24" max="24" width="8.44140625" style="25" customWidth="1"/>
    <col min="25" max="25" width="12.21875" style="25" customWidth="1"/>
    <col min="26" max="26" width="8.44140625" style="25" customWidth="1"/>
    <col min="27" max="38" width="11.21875" style="25" customWidth="1"/>
    <col min="39" max="40" width="5.44140625" style="26" customWidth="1"/>
    <col min="41" max="41" width="15.88671875" style="27" customWidth="1"/>
    <col min="42" max="43" width="3.77734375" style="27" customWidth="1"/>
    <col min="44" max="44" width="5.44140625" style="27" customWidth="1"/>
    <col min="45" max="45" width="15.88671875" style="27" customWidth="1"/>
    <col min="46" max="47" width="3.77734375" style="27" customWidth="1"/>
    <col min="48" max="48" width="5.44140625" style="27" customWidth="1"/>
    <col min="49" max="49" width="15.88671875" style="27" customWidth="1"/>
    <col min="50" max="51" width="3.77734375" style="27" customWidth="1"/>
    <col min="52" max="52" width="5.44140625" style="27" customWidth="1"/>
    <col min="53" max="53" width="15.88671875" style="27" customWidth="1"/>
    <col min="54" max="54" width="3.77734375" style="27" customWidth="1"/>
    <col min="55" max="55" width="3.109375" style="27" customWidth="1"/>
    <col min="56" max="56" width="5.44140625" style="26" customWidth="1"/>
    <col min="57" max="57" width="13" style="27" customWidth="1"/>
    <col min="58" max="59" width="3.77734375" style="27" customWidth="1"/>
    <col min="60" max="60" width="5.44140625" style="26" customWidth="1"/>
    <col min="61" max="61" width="13" style="27" customWidth="1"/>
    <col min="62" max="63" width="3.77734375" style="27" customWidth="1"/>
    <col min="64" max="64" width="5.44140625" style="26" customWidth="1"/>
    <col min="65" max="65" width="13" style="27" customWidth="1"/>
    <col min="66" max="67" width="3.77734375" style="27" customWidth="1"/>
    <col min="68" max="68" width="5.44140625" style="26" customWidth="1"/>
    <col min="69" max="69" width="13" style="27" customWidth="1"/>
    <col min="70" max="71" width="3.77734375" style="27" customWidth="1"/>
    <col min="72" max="72" width="5.44140625" style="26" customWidth="1"/>
    <col min="73" max="73" width="13" style="27" customWidth="1"/>
    <col min="74" max="75" width="3.77734375" style="27" customWidth="1"/>
    <col min="76" max="76" width="5.44140625" style="26" customWidth="1"/>
    <col min="77" max="77" width="13" style="27" customWidth="1"/>
    <col min="78" max="79" width="3.77734375" style="27" customWidth="1"/>
    <col min="80" max="80" width="5.44140625" style="26" customWidth="1"/>
    <col min="81" max="81" width="13" style="27" customWidth="1"/>
    <col min="82" max="82" width="3.77734375" style="27" customWidth="1"/>
    <col min="83" max="83" width="3.109375" style="27" customWidth="1"/>
    <col min="84" max="84" width="5.44140625" style="26" customWidth="1"/>
    <col min="85" max="85" width="13" style="27" customWidth="1"/>
    <col min="86" max="86" width="3.77734375" style="27" customWidth="1"/>
    <col min="87" max="87" width="3.109375" style="27" customWidth="1"/>
    <col min="88" max="88" width="5.44140625" style="26" customWidth="1"/>
    <col min="89" max="89" width="13" style="27" customWidth="1"/>
    <col min="90" max="91" width="3.77734375" style="27" customWidth="1"/>
    <col min="92" max="92" width="5.44140625" style="26" customWidth="1"/>
    <col min="93" max="93" width="13" style="27" customWidth="1"/>
    <col min="94" max="95" width="3.77734375" style="27" customWidth="1"/>
    <col min="96" max="96" width="5.44140625" style="26" customWidth="1"/>
    <col min="97" max="97" width="13" style="27" customWidth="1"/>
    <col min="98" max="98" width="4.109375" style="27" customWidth="1"/>
    <col min="99" max="99" width="3.77734375" style="27" customWidth="1"/>
    <col min="100" max="100" width="5.44140625" style="26" customWidth="1"/>
    <col min="101" max="101" width="13" style="27" customWidth="1"/>
    <col min="102" max="102" width="3.77734375" style="27" customWidth="1"/>
    <col min="103" max="103" width="3.109375" style="27" customWidth="1"/>
    <col min="104" max="104" width="5.44140625" style="26" customWidth="1"/>
    <col min="105" max="105" width="13" style="27" customWidth="1"/>
    <col min="106" max="106" width="3.77734375" style="27" customWidth="1"/>
    <col min="107" max="107" width="3.109375" style="27" customWidth="1"/>
    <col min="108" max="108" width="5.44140625" style="26" customWidth="1"/>
    <col min="109" max="109" width="13" style="27" customWidth="1"/>
    <col min="110" max="110" width="3.77734375" style="27" customWidth="1"/>
    <col min="111" max="111" width="3.109375" style="27" customWidth="1"/>
    <col min="112" max="112" width="5.44140625" style="26" customWidth="1"/>
    <col min="113" max="113" width="13" style="27" customWidth="1"/>
    <col min="114" max="115" width="3.77734375" style="27" customWidth="1"/>
    <col min="116" max="116" width="5.44140625" style="26" customWidth="1"/>
    <col min="117" max="117" width="13" style="27" customWidth="1"/>
    <col min="118" max="119" width="3.77734375" style="27" customWidth="1"/>
    <col min="120" max="120" width="5.44140625" style="26" customWidth="1"/>
    <col min="121" max="121" width="13" style="27" customWidth="1"/>
    <col min="122" max="122" width="3.77734375" style="27" customWidth="1"/>
    <col min="123" max="16384" width="10.88671875" style="27"/>
  </cols>
  <sheetData>
    <row r="1" spans="1:122" s="25" customFormat="1" x14ac:dyDescent="0.2">
      <c r="A1" s="26"/>
      <c r="B1" s="28" t="s">
        <v>113</v>
      </c>
      <c r="C1" s="28" t="s">
        <v>114</v>
      </c>
      <c r="D1" s="28" t="s">
        <v>115</v>
      </c>
      <c r="E1" s="28" t="s">
        <v>116</v>
      </c>
      <c r="F1" s="26"/>
      <c r="H1" s="29" t="s">
        <v>117</v>
      </c>
      <c r="J1" s="33" t="s">
        <v>118</v>
      </c>
      <c r="K1" s="33" t="s">
        <v>119</v>
      </c>
      <c r="L1" s="33" t="s">
        <v>120</v>
      </c>
      <c r="M1" s="33" t="s">
        <v>121</v>
      </c>
      <c r="N1" s="33" t="s">
        <v>122</v>
      </c>
      <c r="O1" s="33" t="s">
        <v>123</v>
      </c>
      <c r="P1" s="33" t="s">
        <v>124</v>
      </c>
      <c r="Q1" s="33" t="s">
        <v>125</v>
      </c>
      <c r="R1" s="33" t="s">
        <v>126</v>
      </c>
      <c r="S1" s="33" t="s">
        <v>127</v>
      </c>
      <c r="T1" s="33" t="s">
        <v>128</v>
      </c>
      <c r="U1" s="33" t="s">
        <v>129</v>
      </c>
      <c r="V1" s="33" t="s">
        <v>130</v>
      </c>
      <c r="W1" s="33" t="s">
        <v>131</v>
      </c>
      <c r="X1" s="33" t="s">
        <v>132</v>
      </c>
      <c r="Y1" s="33" t="s">
        <v>133</v>
      </c>
      <c r="Z1" s="33" t="s">
        <v>134</v>
      </c>
      <c r="AA1" s="33" t="s">
        <v>135</v>
      </c>
      <c r="AB1" s="33" t="s">
        <v>136</v>
      </c>
      <c r="AC1" s="33" t="s">
        <v>137</v>
      </c>
      <c r="AD1" s="33" t="s">
        <v>124</v>
      </c>
      <c r="AE1" s="33" t="s">
        <v>138</v>
      </c>
      <c r="AF1" s="33" t="s">
        <v>139</v>
      </c>
      <c r="AG1" s="33" t="s">
        <v>140</v>
      </c>
      <c r="AH1" s="33" t="s">
        <v>141</v>
      </c>
      <c r="AI1" s="33" t="s">
        <v>142</v>
      </c>
      <c r="AJ1" s="33" t="s">
        <v>143</v>
      </c>
      <c r="AK1" s="33" t="s">
        <v>143</v>
      </c>
      <c r="AO1" s="42" t="s">
        <v>144</v>
      </c>
      <c r="AS1" s="25" t="s">
        <v>145</v>
      </c>
      <c r="AW1" s="25" t="s">
        <v>146</v>
      </c>
      <c r="BA1" s="25" t="s">
        <v>147</v>
      </c>
      <c r="BE1" s="42" t="s">
        <v>148</v>
      </c>
      <c r="BI1" s="25" t="s">
        <v>149</v>
      </c>
      <c r="BM1" s="25" t="s">
        <v>150</v>
      </c>
      <c r="BQ1" s="25" t="s">
        <v>151</v>
      </c>
      <c r="BU1" s="42" t="s">
        <v>152</v>
      </c>
      <c r="BY1" s="25" t="s">
        <v>153</v>
      </c>
      <c r="CC1" s="25" t="s">
        <v>154</v>
      </c>
      <c r="CG1" s="25" t="s">
        <v>155</v>
      </c>
      <c r="CK1" s="42" t="s">
        <v>156</v>
      </c>
      <c r="CO1" s="25" t="s">
        <v>157</v>
      </c>
      <c r="CS1" s="25" t="s">
        <v>158</v>
      </c>
      <c r="CW1" s="25" t="s">
        <v>159</v>
      </c>
      <c r="DA1" s="42" t="s">
        <v>160</v>
      </c>
      <c r="DE1" s="25" t="s">
        <v>161</v>
      </c>
      <c r="DI1" s="42" t="s">
        <v>162</v>
      </c>
      <c r="DM1" s="25" t="s">
        <v>163</v>
      </c>
    </row>
    <row r="2" spans="1:122" ht="18.75" x14ac:dyDescent="0.15">
      <c r="B2" s="26" t="s">
        <v>164</v>
      </c>
      <c r="C2" s="26" t="s">
        <v>164</v>
      </c>
      <c r="D2" s="26" t="s">
        <v>165</v>
      </c>
      <c r="E2" s="26" t="s">
        <v>165</v>
      </c>
      <c r="H2" s="30" t="s">
        <v>166</v>
      </c>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N2" s="25"/>
      <c r="AO2" s="42"/>
      <c r="AP2" s="25"/>
      <c r="AQ2" s="25"/>
      <c r="AR2" s="25"/>
      <c r="AS2" s="25"/>
      <c r="AT2" s="25"/>
      <c r="AU2" s="25"/>
      <c r="AV2" s="25"/>
      <c r="AW2" s="25"/>
      <c r="AX2" s="25"/>
      <c r="AY2" s="25"/>
      <c r="AZ2" s="25"/>
      <c r="BA2" s="25"/>
      <c r="BB2" s="25"/>
      <c r="BC2" s="25"/>
      <c r="BD2" s="25"/>
      <c r="BE2" s="42"/>
      <c r="BF2" s="25"/>
      <c r="BG2" s="25"/>
      <c r="BH2" s="25"/>
      <c r="BI2" s="25"/>
      <c r="BJ2" s="25"/>
      <c r="BK2" s="25"/>
      <c r="BL2" s="25"/>
      <c r="BM2" s="25"/>
      <c r="BN2" s="25"/>
      <c r="BO2" s="25"/>
      <c r="BP2" s="25"/>
      <c r="BQ2" s="25"/>
      <c r="BR2" s="25"/>
      <c r="BS2" s="25"/>
      <c r="BT2" s="25"/>
      <c r="BU2" s="42"/>
      <c r="BV2" s="25"/>
      <c r="BW2" s="25"/>
      <c r="BX2" s="25"/>
      <c r="BY2" s="25"/>
      <c r="BZ2" s="25"/>
      <c r="CA2" s="25"/>
      <c r="CB2" s="25"/>
      <c r="CC2" s="25"/>
      <c r="CD2" s="25"/>
      <c r="CE2" s="25"/>
      <c r="CF2" s="25"/>
      <c r="CG2" s="25"/>
      <c r="CH2" s="25"/>
      <c r="CI2" s="25"/>
      <c r="CJ2" s="25"/>
      <c r="CK2" s="42"/>
      <c r="CL2" s="25"/>
      <c r="CM2" s="25"/>
      <c r="CN2" s="25"/>
      <c r="CO2" s="25"/>
      <c r="CP2" s="25"/>
      <c r="CQ2" s="25"/>
      <c r="CR2" s="25"/>
      <c r="CS2" s="25"/>
      <c r="CT2" s="25"/>
      <c r="CU2" s="25"/>
      <c r="CV2" s="25"/>
      <c r="CW2" s="25"/>
      <c r="CX2" s="25"/>
      <c r="CY2" s="25"/>
      <c r="CZ2" s="25"/>
      <c r="DA2" s="42"/>
      <c r="DB2" s="25"/>
      <c r="DC2" s="25"/>
      <c r="DD2" s="25"/>
      <c r="DE2" s="25"/>
      <c r="DF2" s="25"/>
      <c r="DG2" s="25"/>
      <c r="DH2" s="25"/>
      <c r="DI2" s="42"/>
      <c r="DJ2" s="25"/>
      <c r="DK2" s="25"/>
      <c r="DL2" s="25"/>
      <c r="DM2" s="25"/>
      <c r="DN2" s="25"/>
      <c r="DQ2" s="43"/>
      <c r="DR2" s="44"/>
    </row>
    <row r="3" spans="1:122" ht="18.75" x14ac:dyDescent="0.15">
      <c r="B3" s="26" t="s">
        <v>167</v>
      </c>
      <c r="C3" s="26" t="s">
        <v>167</v>
      </c>
      <c r="D3" s="26" t="s">
        <v>167</v>
      </c>
      <c r="E3" s="26" t="s">
        <v>167</v>
      </c>
      <c r="J3" s="34" t="s">
        <v>66</v>
      </c>
      <c r="K3" s="34"/>
      <c r="L3" s="34" t="s">
        <v>66</v>
      </c>
      <c r="M3" s="34" t="s">
        <v>168</v>
      </c>
      <c r="N3" s="34" t="s">
        <v>169</v>
      </c>
      <c r="O3" s="34" t="s">
        <v>170</v>
      </c>
      <c r="P3" s="34" t="s">
        <v>168</v>
      </c>
      <c r="Q3" s="226" t="s">
        <v>903</v>
      </c>
      <c r="R3" s="226" t="s">
        <v>903</v>
      </c>
      <c r="S3" s="226" t="s">
        <v>903</v>
      </c>
      <c r="T3" s="34" t="s">
        <v>171</v>
      </c>
      <c r="U3" s="34" t="s">
        <v>172</v>
      </c>
      <c r="V3" s="34" t="s">
        <v>173</v>
      </c>
      <c r="W3" s="226" t="s">
        <v>903</v>
      </c>
      <c r="X3" s="34" t="s">
        <v>66</v>
      </c>
      <c r="Y3" s="34"/>
      <c r="Z3" s="34" t="s">
        <v>66</v>
      </c>
      <c r="AA3" s="34" t="s">
        <v>168</v>
      </c>
      <c r="AB3" s="34" t="s">
        <v>169</v>
      </c>
      <c r="AC3" s="34" t="s">
        <v>170</v>
      </c>
      <c r="AD3" s="34" t="s">
        <v>168</v>
      </c>
      <c r="AE3" s="226" t="s">
        <v>903</v>
      </c>
      <c r="AF3" s="226" t="s">
        <v>903</v>
      </c>
      <c r="AG3" s="226" t="s">
        <v>903</v>
      </c>
      <c r="AH3" s="34" t="s">
        <v>171</v>
      </c>
      <c r="AI3" s="34" t="s">
        <v>172</v>
      </c>
      <c r="AJ3" s="34" t="s">
        <v>173</v>
      </c>
      <c r="AK3" s="226" t="s">
        <v>903</v>
      </c>
      <c r="AN3" s="26" t="s">
        <v>174</v>
      </c>
      <c r="AO3" s="43" t="s">
        <v>175</v>
      </c>
      <c r="AP3" s="44">
        <v>631</v>
      </c>
      <c r="AQ3" s="44"/>
      <c r="AR3" s="26" t="s">
        <v>176</v>
      </c>
      <c r="AS3" s="43" t="s">
        <v>177</v>
      </c>
      <c r="AT3" s="44">
        <v>122</v>
      </c>
      <c r="AU3" s="44"/>
      <c r="AV3" s="26" t="s">
        <v>178</v>
      </c>
      <c r="AW3" s="43" t="s">
        <v>179</v>
      </c>
      <c r="AX3" s="44">
        <v>377</v>
      </c>
      <c r="AY3" s="44"/>
      <c r="AZ3" s="26" t="s">
        <v>180</v>
      </c>
      <c r="BA3" s="43"/>
      <c r="BB3" s="44"/>
      <c r="BD3" s="26" t="s">
        <v>174</v>
      </c>
      <c r="BE3" s="43" t="s">
        <v>181</v>
      </c>
      <c r="BF3" s="44">
        <v>579</v>
      </c>
      <c r="BG3" s="44"/>
      <c r="BH3" s="26" t="s">
        <v>176</v>
      </c>
      <c r="BI3" s="43" t="s">
        <v>182</v>
      </c>
      <c r="BJ3" s="44">
        <v>459</v>
      </c>
      <c r="BK3" s="44"/>
      <c r="BL3" s="26" t="s">
        <v>178</v>
      </c>
      <c r="BM3" s="43" t="s">
        <v>183</v>
      </c>
      <c r="BN3" s="44">
        <v>305</v>
      </c>
      <c r="BO3" s="44"/>
      <c r="BP3" s="26" t="s">
        <v>180</v>
      </c>
      <c r="BQ3" s="43" t="s">
        <v>184</v>
      </c>
      <c r="BR3" s="44">
        <v>758</v>
      </c>
      <c r="BS3" s="44"/>
      <c r="BT3" s="26" t="s">
        <v>174</v>
      </c>
      <c r="BU3" s="43" t="s">
        <v>185</v>
      </c>
      <c r="BV3" s="44">
        <v>570</v>
      </c>
      <c r="BW3" s="44"/>
      <c r="BX3" s="26" t="s">
        <v>176</v>
      </c>
      <c r="BY3" s="43" t="s">
        <v>186</v>
      </c>
      <c r="BZ3" s="44">
        <v>154</v>
      </c>
      <c r="CA3" s="44"/>
      <c r="CB3" s="26" t="s">
        <v>178</v>
      </c>
      <c r="CC3" s="43" t="s">
        <v>187</v>
      </c>
      <c r="CD3" s="44">
        <v>30</v>
      </c>
      <c r="CF3" s="26" t="s">
        <v>180</v>
      </c>
      <c r="CG3" s="43"/>
      <c r="CH3" s="44"/>
      <c r="CJ3" s="26" t="s">
        <v>174</v>
      </c>
      <c r="CK3" s="43" t="s">
        <v>188</v>
      </c>
      <c r="CL3" s="44">
        <v>326</v>
      </c>
      <c r="CM3" s="44"/>
      <c r="CN3" s="26" t="s">
        <v>176</v>
      </c>
      <c r="CO3" s="43" t="s">
        <v>189</v>
      </c>
      <c r="CP3" s="44">
        <v>1</v>
      </c>
      <c r="CQ3" s="44"/>
      <c r="CR3" s="26" t="s">
        <v>178</v>
      </c>
      <c r="CS3" s="43" t="s">
        <v>190</v>
      </c>
      <c r="CT3" s="44">
        <v>40</v>
      </c>
      <c r="CU3" s="44"/>
      <c r="CV3" s="26" t="s">
        <v>180</v>
      </c>
      <c r="CW3" s="43" t="s">
        <v>191</v>
      </c>
      <c r="CX3" s="44">
        <v>175</v>
      </c>
      <c r="CZ3" s="26" t="s">
        <v>178</v>
      </c>
      <c r="DA3" s="43" t="s">
        <v>192</v>
      </c>
      <c r="DB3" s="44">
        <v>177</v>
      </c>
      <c r="DD3" s="26" t="s">
        <v>180</v>
      </c>
      <c r="DE3" s="43" t="s">
        <v>193</v>
      </c>
      <c r="DF3" s="44">
        <v>753</v>
      </c>
      <c r="DH3" s="26" t="s">
        <v>178</v>
      </c>
      <c r="DI3" s="43" t="s">
        <v>194</v>
      </c>
      <c r="DJ3" s="44">
        <v>293</v>
      </c>
      <c r="DL3" s="26" t="s">
        <v>180</v>
      </c>
      <c r="DM3" s="43" t="s">
        <v>195</v>
      </c>
      <c r="DN3" s="44">
        <v>287</v>
      </c>
      <c r="DQ3" s="43"/>
      <c r="DR3" s="44"/>
    </row>
    <row r="4" spans="1:122" ht="18.75" x14ac:dyDescent="0.15">
      <c r="B4" s="26" t="s">
        <v>196</v>
      </c>
      <c r="C4" s="26" t="s">
        <v>196</v>
      </c>
      <c r="D4" s="26" t="s">
        <v>197</v>
      </c>
      <c r="E4" s="26" t="s">
        <v>197</v>
      </c>
      <c r="H4" s="29" t="s">
        <v>198</v>
      </c>
      <c r="J4" s="34" t="s">
        <v>68</v>
      </c>
      <c r="K4" s="34"/>
      <c r="L4" s="34" t="s">
        <v>199</v>
      </c>
      <c r="M4" s="34" t="s">
        <v>68</v>
      </c>
      <c r="N4" s="34" t="s">
        <v>68</v>
      </c>
      <c r="O4" s="34" t="s">
        <v>68</v>
      </c>
      <c r="P4" s="34" t="s">
        <v>169</v>
      </c>
      <c r="Q4" s="34"/>
      <c r="R4" s="34"/>
      <c r="S4" s="34"/>
      <c r="T4" s="34" t="s">
        <v>200</v>
      </c>
      <c r="U4" s="34" t="s">
        <v>201</v>
      </c>
      <c r="V4" s="34" t="s">
        <v>201</v>
      </c>
      <c r="W4" s="34" t="s">
        <v>171</v>
      </c>
      <c r="X4" s="34" t="s">
        <v>68</v>
      </c>
      <c r="Y4" s="34"/>
      <c r="Z4" s="34" t="s">
        <v>202</v>
      </c>
      <c r="AA4" s="34" t="s">
        <v>68</v>
      </c>
      <c r="AB4" s="34" t="s">
        <v>68</v>
      </c>
      <c r="AC4" s="34" t="s">
        <v>68</v>
      </c>
      <c r="AD4" s="34" t="s">
        <v>169</v>
      </c>
      <c r="AE4" s="34"/>
      <c r="AF4" s="34"/>
      <c r="AG4" s="34"/>
      <c r="AH4" s="34" t="s">
        <v>200</v>
      </c>
      <c r="AI4" s="34" t="s">
        <v>201</v>
      </c>
      <c r="AJ4" s="34" t="s">
        <v>201</v>
      </c>
      <c r="AK4" s="34" t="s">
        <v>171</v>
      </c>
      <c r="AO4" s="43" t="s">
        <v>203</v>
      </c>
      <c r="AP4" s="44">
        <v>634</v>
      </c>
      <c r="AQ4" s="44"/>
      <c r="AR4" s="26"/>
      <c r="AS4" s="43" t="s">
        <v>204</v>
      </c>
      <c r="AT4" s="44">
        <v>123</v>
      </c>
      <c r="AU4" s="44"/>
      <c r="AV4" s="26"/>
      <c r="AW4" s="43" t="s">
        <v>205</v>
      </c>
      <c r="AX4" s="44">
        <v>378</v>
      </c>
      <c r="AY4" s="44"/>
      <c r="AZ4" s="26"/>
      <c r="BA4" s="43"/>
      <c r="BB4" s="44"/>
      <c r="BE4" s="43" t="s">
        <v>206</v>
      </c>
      <c r="BF4" s="44">
        <v>587</v>
      </c>
      <c r="BG4" s="44"/>
      <c r="BI4" s="43" t="s">
        <v>207</v>
      </c>
      <c r="BJ4" s="44">
        <v>460</v>
      </c>
      <c r="BK4" s="44"/>
      <c r="BM4" s="43" t="s">
        <v>208</v>
      </c>
      <c r="BN4" s="44">
        <v>306</v>
      </c>
      <c r="BO4" s="44"/>
      <c r="BQ4" s="43" t="s">
        <v>209</v>
      </c>
      <c r="BR4" s="44">
        <v>286</v>
      </c>
      <c r="BS4" s="44"/>
      <c r="BU4" s="43" t="s">
        <v>210</v>
      </c>
      <c r="BV4" s="44">
        <v>574</v>
      </c>
      <c r="BW4" s="44"/>
      <c r="BY4" s="43" t="s">
        <v>211</v>
      </c>
      <c r="BZ4" s="44">
        <v>155</v>
      </c>
      <c r="CA4" s="44"/>
      <c r="CC4" s="43" t="s">
        <v>212</v>
      </c>
      <c r="CD4" s="44">
        <v>31</v>
      </c>
      <c r="CG4" s="43"/>
      <c r="CH4" s="44"/>
      <c r="CK4" s="43" t="s">
        <v>213</v>
      </c>
      <c r="CL4" s="44">
        <v>327</v>
      </c>
      <c r="CM4" s="44"/>
      <c r="CO4" s="43" t="s">
        <v>214</v>
      </c>
      <c r="CP4" s="44">
        <v>2</v>
      </c>
      <c r="CQ4" s="44"/>
      <c r="CS4" s="43" t="s">
        <v>215</v>
      </c>
      <c r="CT4" s="44">
        <v>41</v>
      </c>
      <c r="CU4" s="44"/>
      <c r="CW4" s="43" t="s">
        <v>216</v>
      </c>
      <c r="CX4" s="44">
        <v>176</v>
      </c>
      <c r="DA4" s="43" t="s">
        <v>217</v>
      </c>
      <c r="DB4" s="44">
        <v>178</v>
      </c>
      <c r="DE4" s="43"/>
      <c r="DF4" s="44"/>
      <c r="DI4" s="43" t="s">
        <v>218</v>
      </c>
      <c r="DJ4" s="44">
        <v>294</v>
      </c>
      <c r="DM4" s="43" t="s">
        <v>219</v>
      </c>
      <c r="DN4" s="44">
        <v>288</v>
      </c>
      <c r="DQ4" s="43"/>
      <c r="DR4" s="44"/>
    </row>
    <row r="5" spans="1:122" ht="18.75" x14ac:dyDescent="0.15">
      <c r="B5" s="26" t="s">
        <v>220</v>
      </c>
      <c r="C5" s="26" t="s">
        <v>220</v>
      </c>
      <c r="D5" s="26" t="s">
        <v>221</v>
      </c>
      <c r="E5" s="26" t="s">
        <v>221</v>
      </c>
      <c r="H5" s="30" t="str">
        <f ca="1">一覧様式!H3</f>
        <v/>
      </c>
      <c r="J5" s="34" t="s">
        <v>222</v>
      </c>
      <c r="K5" s="34"/>
      <c r="L5" s="34" t="s">
        <v>223</v>
      </c>
      <c r="M5" s="34" t="s">
        <v>222</v>
      </c>
      <c r="N5" s="34" t="s">
        <v>222</v>
      </c>
      <c r="O5" s="34" t="s">
        <v>222</v>
      </c>
      <c r="P5" s="34" t="s">
        <v>170</v>
      </c>
      <c r="Q5" s="34"/>
      <c r="R5" s="34"/>
      <c r="S5" s="34"/>
      <c r="T5" s="34"/>
      <c r="U5" s="34" t="s">
        <v>223</v>
      </c>
      <c r="V5" s="34" t="s">
        <v>223</v>
      </c>
      <c r="W5" s="34" t="s">
        <v>172</v>
      </c>
      <c r="X5" s="34" t="s">
        <v>222</v>
      </c>
      <c r="Y5" s="34"/>
      <c r="Z5" s="34" t="s">
        <v>223</v>
      </c>
      <c r="AA5" s="34" t="s">
        <v>224</v>
      </c>
      <c r="AB5" s="34" t="s">
        <v>201</v>
      </c>
      <c r="AC5" s="34" t="s">
        <v>201</v>
      </c>
      <c r="AD5" s="34" t="s">
        <v>170</v>
      </c>
      <c r="AE5" s="34"/>
      <c r="AF5" s="34"/>
      <c r="AG5" s="34"/>
      <c r="AH5" s="34"/>
      <c r="AI5" s="34" t="s">
        <v>200</v>
      </c>
      <c r="AJ5" s="34" t="s">
        <v>200</v>
      </c>
      <c r="AK5" s="34" t="s">
        <v>172</v>
      </c>
      <c r="AO5" s="43" t="s">
        <v>225</v>
      </c>
      <c r="AP5" s="44">
        <v>635</v>
      </c>
      <c r="AQ5" s="44"/>
      <c r="AR5" s="26"/>
      <c r="AS5" s="43" t="s">
        <v>226</v>
      </c>
      <c r="AT5" s="44">
        <v>124</v>
      </c>
      <c r="AU5" s="44"/>
      <c r="AV5" s="26"/>
      <c r="AW5" s="43" t="s">
        <v>227</v>
      </c>
      <c r="AX5" s="44">
        <v>379</v>
      </c>
      <c r="AY5" s="44"/>
      <c r="AZ5" s="26"/>
      <c r="BA5" s="43"/>
      <c r="BB5" s="44"/>
      <c r="BE5" s="43" t="s">
        <v>228</v>
      </c>
      <c r="BF5" s="44">
        <v>630</v>
      </c>
      <c r="BG5" s="44"/>
      <c r="BI5" s="43" t="s">
        <v>229</v>
      </c>
      <c r="BJ5" s="44">
        <v>461</v>
      </c>
      <c r="BK5" s="44"/>
      <c r="BM5" s="43" t="s">
        <v>230</v>
      </c>
      <c r="BN5" s="44">
        <v>307</v>
      </c>
      <c r="BO5" s="44"/>
      <c r="BQ5" s="43" t="s">
        <v>231</v>
      </c>
      <c r="BR5" s="44">
        <v>752</v>
      </c>
      <c r="BS5" s="44"/>
      <c r="BU5" s="43" t="s">
        <v>232</v>
      </c>
      <c r="BV5" s="44">
        <v>592</v>
      </c>
      <c r="BW5" s="44"/>
      <c r="BY5" s="43" t="s">
        <v>233</v>
      </c>
      <c r="BZ5" s="44">
        <v>156</v>
      </c>
      <c r="CA5" s="44"/>
      <c r="CC5" s="43" t="s">
        <v>234</v>
      </c>
      <c r="CD5" s="44">
        <v>32</v>
      </c>
      <c r="CG5" s="43"/>
      <c r="CH5" s="44"/>
      <c r="CK5" s="43" t="s">
        <v>235</v>
      </c>
      <c r="CL5" s="44">
        <v>328</v>
      </c>
      <c r="CM5" s="44"/>
      <c r="CO5" s="43" t="s">
        <v>236</v>
      </c>
      <c r="CP5" s="44">
        <v>3</v>
      </c>
      <c r="CQ5" s="44"/>
      <c r="CS5" s="43" t="s">
        <v>237</v>
      </c>
      <c r="CT5" s="44">
        <v>42</v>
      </c>
      <c r="CU5" s="44"/>
      <c r="CW5" s="43" t="s">
        <v>238</v>
      </c>
      <c r="CX5" s="44">
        <v>653</v>
      </c>
      <c r="DA5" s="43" t="s">
        <v>239</v>
      </c>
      <c r="DB5" s="44">
        <v>179</v>
      </c>
      <c r="DE5" s="43"/>
      <c r="DF5" s="44"/>
      <c r="DI5" s="43" t="s">
        <v>240</v>
      </c>
      <c r="DJ5" s="44">
        <v>295</v>
      </c>
      <c r="DM5" s="43" t="s">
        <v>241</v>
      </c>
      <c r="DN5" s="44">
        <v>289</v>
      </c>
      <c r="DQ5" s="43"/>
      <c r="DR5" s="44"/>
    </row>
    <row r="6" spans="1:122" ht="18.75" x14ac:dyDescent="0.15">
      <c r="B6" s="26" t="s">
        <v>242</v>
      </c>
      <c r="C6" s="26" t="s">
        <v>242</v>
      </c>
      <c r="H6" s="25"/>
      <c r="J6" s="34" t="s">
        <v>199</v>
      </c>
      <c r="K6" s="34"/>
      <c r="L6" s="34" t="s">
        <v>243</v>
      </c>
      <c r="M6" s="34" t="s">
        <v>201</v>
      </c>
      <c r="N6" s="34" t="s">
        <v>201</v>
      </c>
      <c r="O6" s="34" t="s">
        <v>201</v>
      </c>
      <c r="P6" s="34" t="s">
        <v>68</v>
      </c>
      <c r="Q6" s="34"/>
      <c r="R6" s="34"/>
      <c r="S6" s="34"/>
      <c r="T6" s="34"/>
      <c r="U6" s="34" t="s">
        <v>200</v>
      </c>
      <c r="V6" s="34" t="s">
        <v>200</v>
      </c>
      <c r="W6" s="34" t="s">
        <v>173</v>
      </c>
      <c r="X6" s="34" t="s">
        <v>202</v>
      </c>
      <c r="Y6" s="34"/>
      <c r="Z6" s="34" t="s">
        <v>243</v>
      </c>
      <c r="AA6" s="34" t="s">
        <v>244</v>
      </c>
      <c r="AB6" s="34" t="s">
        <v>244</v>
      </c>
      <c r="AC6" s="34" t="s">
        <v>244</v>
      </c>
      <c r="AD6" s="34" t="s">
        <v>68</v>
      </c>
      <c r="AE6" s="34"/>
      <c r="AF6" s="34"/>
      <c r="AG6" s="34"/>
      <c r="AH6" s="34"/>
      <c r="AI6" s="34" t="s">
        <v>223</v>
      </c>
      <c r="AJ6" s="34" t="s">
        <v>223</v>
      </c>
      <c r="AK6" s="34" t="s">
        <v>173</v>
      </c>
      <c r="AO6" s="43" t="s">
        <v>245</v>
      </c>
      <c r="AP6" s="44">
        <v>636</v>
      </c>
      <c r="AQ6" s="44"/>
      <c r="AR6" s="26"/>
      <c r="AS6" s="43" t="s">
        <v>246</v>
      </c>
      <c r="AT6" s="44">
        <v>125</v>
      </c>
      <c r="AU6" s="44"/>
      <c r="AV6" s="26"/>
      <c r="AW6" s="43" t="s">
        <v>247</v>
      </c>
      <c r="AX6" s="44">
        <v>380</v>
      </c>
      <c r="AY6" s="44"/>
      <c r="AZ6" s="26"/>
      <c r="BA6" s="43"/>
      <c r="BB6" s="44"/>
      <c r="BE6" s="43" t="s">
        <v>248</v>
      </c>
      <c r="BF6" s="44">
        <v>647</v>
      </c>
      <c r="BG6" s="44"/>
      <c r="BI6" s="43" t="s">
        <v>249</v>
      </c>
      <c r="BJ6" s="44">
        <v>465</v>
      </c>
      <c r="BK6" s="44"/>
      <c r="BM6" s="43" t="s">
        <v>250</v>
      </c>
      <c r="BN6" s="44">
        <v>308</v>
      </c>
      <c r="BO6" s="44"/>
      <c r="BQ6" s="43" t="s">
        <v>251</v>
      </c>
      <c r="BR6" s="44">
        <v>754</v>
      </c>
      <c r="BS6" s="44"/>
      <c r="BU6" s="43" t="s">
        <v>252</v>
      </c>
      <c r="BV6" s="44">
        <v>628</v>
      </c>
      <c r="BW6" s="44"/>
      <c r="BY6" s="43" t="s">
        <v>253</v>
      </c>
      <c r="BZ6" s="44">
        <v>342</v>
      </c>
      <c r="CA6" s="44"/>
      <c r="CC6" s="43" t="s">
        <v>254</v>
      </c>
      <c r="CD6" s="44">
        <v>33</v>
      </c>
      <c r="CG6" s="43"/>
      <c r="CH6" s="44"/>
      <c r="CK6" s="43" t="s">
        <v>255</v>
      </c>
      <c r="CL6" s="44">
        <v>329</v>
      </c>
      <c r="CM6" s="44"/>
      <c r="CO6" s="43" t="s">
        <v>256</v>
      </c>
      <c r="CP6" s="44">
        <v>4</v>
      </c>
      <c r="CQ6" s="44"/>
      <c r="CS6" s="43" t="s">
        <v>257</v>
      </c>
      <c r="CT6" s="44">
        <v>43</v>
      </c>
      <c r="CU6" s="44"/>
      <c r="CW6" s="43" t="s">
        <v>258</v>
      </c>
      <c r="CX6" s="44">
        <v>696</v>
      </c>
      <c r="DA6" s="43" t="s">
        <v>259</v>
      </c>
      <c r="DB6" s="44">
        <v>180</v>
      </c>
      <c r="DE6" s="43"/>
      <c r="DF6" s="44"/>
      <c r="DI6" s="43" t="s">
        <v>260</v>
      </c>
      <c r="DJ6" s="44">
        <v>296</v>
      </c>
      <c r="DM6" s="43" t="s">
        <v>261</v>
      </c>
      <c r="DN6" s="44">
        <v>290</v>
      </c>
      <c r="DQ6" s="43"/>
      <c r="DR6" s="44"/>
    </row>
    <row r="7" spans="1:122" ht="18.75" x14ac:dyDescent="0.15">
      <c r="B7" s="26" t="s">
        <v>262</v>
      </c>
      <c r="C7" s="26" t="s">
        <v>262</v>
      </c>
      <c r="H7" s="25"/>
      <c r="J7" s="34" t="s">
        <v>263</v>
      </c>
      <c r="K7" s="34"/>
      <c r="L7" s="34" t="s">
        <v>264</v>
      </c>
      <c r="M7" s="34" t="s">
        <v>265</v>
      </c>
      <c r="N7" s="34" t="s">
        <v>244</v>
      </c>
      <c r="O7" s="34" t="s">
        <v>244</v>
      </c>
      <c r="P7" s="34" t="s">
        <v>222</v>
      </c>
      <c r="Q7" s="34"/>
      <c r="R7" s="34"/>
      <c r="S7" s="34"/>
      <c r="T7" s="34"/>
      <c r="U7" s="34"/>
      <c r="V7" s="34"/>
      <c r="W7" s="34" t="s">
        <v>201</v>
      </c>
      <c r="X7" s="34" t="s">
        <v>243</v>
      </c>
      <c r="Y7" s="34"/>
      <c r="Z7" s="34" t="s">
        <v>264</v>
      </c>
      <c r="AA7" s="34" t="s">
        <v>266</v>
      </c>
      <c r="AB7" s="34" t="s">
        <v>266</v>
      </c>
      <c r="AC7" s="34" t="s">
        <v>267</v>
      </c>
      <c r="AD7" s="34" t="s">
        <v>224</v>
      </c>
      <c r="AE7" s="34"/>
      <c r="AF7" s="34"/>
      <c r="AG7" s="34"/>
      <c r="AH7" s="34"/>
      <c r="AI7" s="34"/>
      <c r="AJ7" s="34"/>
      <c r="AK7" s="34" t="s">
        <v>201</v>
      </c>
      <c r="AO7" s="43" t="s">
        <v>268</v>
      </c>
      <c r="AP7" s="44">
        <v>640</v>
      </c>
      <c r="AQ7" s="44"/>
      <c r="AR7" s="26"/>
      <c r="AS7" s="43" t="s">
        <v>269</v>
      </c>
      <c r="AT7" s="44">
        <v>126</v>
      </c>
      <c r="AU7" s="44"/>
      <c r="AV7" s="26"/>
      <c r="AW7" s="43" t="s">
        <v>270</v>
      </c>
      <c r="AX7" s="44">
        <v>381</v>
      </c>
      <c r="AY7" s="44"/>
      <c r="AZ7" s="26"/>
      <c r="BA7" s="43"/>
      <c r="BB7" s="44"/>
      <c r="BE7" s="43" t="s">
        <v>271</v>
      </c>
      <c r="BF7" s="44">
        <v>663</v>
      </c>
      <c r="BG7" s="44"/>
      <c r="BI7" s="43" t="s">
        <v>272</v>
      </c>
      <c r="BJ7" s="44">
        <v>467</v>
      </c>
      <c r="BK7" s="44"/>
      <c r="BM7" s="43" t="s">
        <v>273</v>
      </c>
      <c r="BN7" s="44">
        <v>309</v>
      </c>
      <c r="BO7" s="44"/>
      <c r="BQ7" s="43"/>
      <c r="BR7" s="44"/>
      <c r="BS7" s="44"/>
      <c r="BU7" s="43" t="s">
        <v>274</v>
      </c>
      <c r="BV7" s="44">
        <v>629</v>
      </c>
      <c r="BW7" s="44"/>
      <c r="BY7" s="43" t="s">
        <v>275</v>
      </c>
      <c r="BZ7" s="44">
        <v>343</v>
      </c>
      <c r="CA7" s="44"/>
      <c r="CC7" s="43" t="s">
        <v>276</v>
      </c>
      <c r="CD7" s="44">
        <v>34</v>
      </c>
      <c r="CG7" s="43"/>
      <c r="CH7" s="44"/>
      <c r="CK7" s="43" t="s">
        <v>277</v>
      </c>
      <c r="CL7" s="44">
        <v>330</v>
      </c>
      <c r="CM7" s="44"/>
      <c r="CO7" s="43" t="s">
        <v>278</v>
      </c>
      <c r="CP7" s="44">
        <v>5</v>
      </c>
      <c r="CQ7" s="44"/>
      <c r="CS7" s="43" t="s">
        <v>279</v>
      </c>
      <c r="CT7" s="44">
        <v>44</v>
      </c>
      <c r="CU7" s="44"/>
      <c r="CW7" s="43" t="s">
        <v>280</v>
      </c>
      <c r="CX7" s="44">
        <v>751</v>
      </c>
      <c r="DA7" s="43" t="s">
        <v>281</v>
      </c>
      <c r="DB7" s="44">
        <v>181</v>
      </c>
      <c r="DE7" s="43"/>
      <c r="DF7" s="44"/>
      <c r="DI7" s="43" t="s">
        <v>282</v>
      </c>
      <c r="DJ7" s="44">
        <v>297</v>
      </c>
      <c r="DM7" s="43" t="s">
        <v>283</v>
      </c>
      <c r="DN7" s="44">
        <v>291</v>
      </c>
      <c r="DQ7" s="43"/>
      <c r="DR7" s="44"/>
    </row>
    <row r="8" spans="1:122" ht="18.75" x14ac:dyDescent="0.15">
      <c r="H8" s="25"/>
      <c r="J8" s="34"/>
      <c r="K8" s="34"/>
      <c r="L8" s="34"/>
      <c r="M8" s="34" t="s">
        <v>202</v>
      </c>
      <c r="N8" s="34" t="s">
        <v>202</v>
      </c>
      <c r="O8" s="34" t="s">
        <v>202</v>
      </c>
      <c r="P8" s="34" t="s">
        <v>201</v>
      </c>
      <c r="Q8" s="34"/>
      <c r="R8" s="34"/>
      <c r="S8" s="34"/>
      <c r="T8" s="34"/>
      <c r="U8" s="34"/>
      <c r="V8" s="34"/>
      <c r="W8" s="34" t="s">
        <v>223</v>
      </c>
      <c r="X8" s="34" t="s">
        <v>284</v>
      </c>
      <c r="Y8" s="34"/>
      <c r="Z8" s="34"/>
      <c r="AA8" s="34" t="s">
        <v>267</v>
      </c>
      <c r="AB8" s="34" t="s">
        <v>267</v>
      </c>
      <c r="AC8" s="34" t="s">
        <v>223</v>
      </c>
      <c r="AD8" s="34" t="s">
        <v>201</v>
      </c>
      <c r="AE8" s="34"/>
      <c r="AF8" s="34"/>
      <c r="AG8" s="34"/>
      <c r="AH8" s="34"/>
      <c r="AI8" s="34"/>
      <c r="AJ8" s="34"/>
      <c r="AK8" s="34" t="s">
        <v>223</v>
      </c>
      <c r="AO8" s="43" t="s">
        <v>285</v>
      </c>
      <c r="AP8" s="44">
        <v>649</v>
      </c>
      <c r="AQ8" s="44"/>
      <c r="AR8" s="26"/>
      <c r="AS8" s="43" t="s">
        <v>286</v>
      </c>
      <c r="AT8" s="44">
        <v>127</v>
      </c>
      <c r="AU8" s="44"/>
      <c r="AV8" s="26"/>
      <c r="AW8" s="43" t="s">
        <v>287</v>
      </c>
      <c r="AX8" s="44">
        <v>382</v>
      </c>
      <c r="AY8" s="44"/>
      <c r="AZ8" s="26"/>
      <c r="BA8" s="43"/>
      <c r="BB8" s="44"/>
      <c r="BE8" s="43" t="s">
        <v>288</v>
      </c>
      <c r="BF8" s="44">
        <v>711</v>
      </c>
      <c r="BG8" s="44"/>
      <c r="BI8" s="43" t="s">
        <v>289</v>
      </c>
      <c r="BJ8" s="44">
        <v>468</v>
      </c>
      <c r="BK8" s="44"/>
      <c r="BM8" s="43" t="s">
        <v>290</v>
      </c>
      <c r="BN8" s="44">
        <v>310</v>
      </c>
      <c r="BO8" s="44"/>
      <c r="BQ8" s="43"/>
      <c r="BR8" s="44"/>
      <c r="BS8" s="44"/>
      <c r="BU8" s="43" t="s">
        <v>291</v>
      </c>
      <c r="BV8" s="44">
        <v>632</v>
      </c>
      <c r="BW8" s="44"/>
      <c r="BY8" s="43" t="s">
        <v>292</v>
      </c>
      <c r="BZ8" s="44">
        <v>344</v>
      </c>
      <c r="CA8" s="44"/>
      <c r="CC8" s="43" t="s">
        <v>293</v>
      </c>
      <c r="CD8" s="44">
        <v>35</v>
      </c>
      <c r="CG8" s="43"/>
      <c r="CH8" s="44"/>
      <c r="CK8" s="43" t="s">
        <v>294</v>
      </c>
      <c r="CL8" s="44">
        <v>331</v>
      </c>
      <c r="CM8" s="44"/>
      <c r="CO8" s="43" t="s">
        <v>295</v>
      </c>
      <c r="CP8" s="44">
        <v>6</v>
      </c>
      <c r="CQ8" s="44"/>
      <c r="CS8" s="43" t="s">
        <v>296</v>
      </c>
      <c r="CT8" s="44">
        <v>45</v>
      </c>
      <c r="CU8" s="44"/>
      <c r="CW8" s="43" t="s">
        <v>297</v>
      </c>
      <c r="CX8" s="44">
        <v>755</v>
      </c>
      <c r="DA8" s="43" t="s">
        <v>298</v>
      </c>
      <c r="DB8" s="44">
        <v>182</v>
      </c>
      <c r="DE8" s="43"/>
      <c r="DF8" s="44"/>
      <c r="DI8" s="43" t="s">
        <v>299</v>
      </c>
      <c r="DJ8" s="44">
        <v>298</v>
      </c>
      <c r="DM8" s="43" t="s">
        <v>300</v>
      </c>
      <c r="DN8" s="44">
        <v>292</v>
      </c>
      <c r="DQ8" s="43"/>
      <c r="DR8" s="44"/>
    </row>
    <row r="9" spans="1:122" ht="18.75" x14ac:dyDescent="0.15">
      <c r="J9" s="34"/>
      <c r="K9" s="34"/>
      <c r="L9" s="34"/>
      <c r="M9" s="34" t="s">
        <v>301</v>
      </c>
      <c r="N9" s="34" t="s">
        <v>301</v>
      </c>
      <c r="O9" s="34" t="s">
        <v>302</v>
      </c>
      <c r="P9" s="34" t="s">
        <v>265</v>
      </c>
      <c r="Q9" s="34"/>
      <c r="R9" s="34"/>
      <c r="S9" s="34"/>
      <c r="T9" s="34"/>
      <c r="U9" s="34"/>
      <c r="V9" s="34"/>
      <c r="W9" s="34" t="s">
        <v>200</v>
      </c>
      <c r="X9" s="34"/>
      <c r="Y9" s="34"/>
      <c r="Z9" s="34"/>
      <c r="AA9" s="34" t="s">
        <v>223</v>
      </c>
      <c r="AB9" s="34" t="s">
        <v>223</v>
      </c>
      <c r="AC9" s="34" t="s">
        <v>200</v>
      </c>
      <c r="AD9" s="34" t="s">
        <v>244</v>
      </c>
      <c r="AE9" s="34"/>
      <c r="AF9" s="34"/>
      <c r="AG9" s="34"/>
      <c r="AH9" s="34"/>
      <c r="AI9" s="34"/>
      <c r="AJ9" s="34"/>
      <c r="AK9" s="34" t="s">
        <v>200</v>
      </c>
      <c r="AO9" s="43" t="s">
        <v>303</v>
      </c>
      <c r="AP9" s="44">
        <v>650</v>
      </c>
      <c r="AQ9" s="44"/>
      <c r="AR9" s="26"/>
      <c r="AS9" s="43" t="s">
        <v>304</v>
      </c>
      <c r="AT9" s="44">
        <v>128</v>
      </c>
      <c r="AU9" s="44"/>
      <c r="AV9" s="26"/>
      <c r="AW9" s="43" t="s">
        <v>305</v>
      </c>
      <c r="AX9" s="44">
        <v>383</v>
      </c>
      <c r="AY9" s="44"/>
      <c r="AZ9" s="26"/>
      <c r="BA9" s="43"/>
      <c r="BB9" s="44"/>
      <c r="BE9" s="43" t="s">
        <v>306</v>
      </c>
      <c r="BF9" s="44">
        <v>772</v>
      </c>
      <c r="BG9" s="44"/>
      <c r="BI9" s="43" t="s">
        <v>307</v>
      </c>
      <c r="BJ9" s="44">
        <v>469</v>
      </c>
      <c r="BK9" s="44"/>
      <c r="BM9" s="43" t="s">
        <v>308</v>
      </c>
      <c r="BN9" s="44">
        <v>311</v>
      </c>
      <c r="BO9" s="44"/>
      <c r="BQ9" s="43"/>
      <c r="BR9" s="44"/>
      <c r="BS9" s="44"/>
      <c r="BU9" s="43" t="s">
        <v>309</v>
      </c>
      <c r="BV9" s="44">
        <v>633</v>
      </c>
      <c r="BW9" s="44"/>
      <c r="BY9" s="43" t="s">
        <v>310</v>
      </c>
      <c r="BZ9" s="44">
        <v>345</v>
      </c>
      <c r="CA9" s="44"/>
      <c r="CC9" s="43" t="s">
        <v>311</v>
      </c>
      <c r="CD9" s="44">
        <v>36</v>
      </c>
      <c r="CG9" s="43"/>
      <c r="CH9" s="44"/>
      <c r="CK9" s="43" t="s">
        <v>312</v>
      </c>
      <c r="CL9" s="44">
        <v>332</v>
      </c>
      <c r="CM9" s="44"/>
      <c r="CO9" s="43" t="s">
        <v>313</v>
      </c>
      <c r="CP9" s="44">
        <v>7</v>
      </c>
      <c r="CQ9" s="44"/>
      <c r="CS9" s="43" t="s">
        <v>314</v>
      </c>
      <c r="CT9" s="44">
        <v>46</v>
      </c>
      <c r="CU9" s="44"/>
      <c r="CW9" s="43" t="s">
        <v>315</v>
      </c>
      <c r="CX9" s="44">
        <v>756</v>
      </c>
      <c r="DA9" s="43" t="s">
        <v>316</v>
      </c>
      <c r="DB9" s="44">
        <v>183</v>
      </c>
      <c r="DE9" s="43"/>
      <c r="DF9" s="44"/>
      <c r="DI9" s="43" t="s">
        <v>317</v>
      </c>
      <c r="DJ9" s="44">
        <v>299</v>
      </c>
      <c r="DM9" s="43" t="s">
        <v>318</v>
      </c>
      <c r="DN9" s="44">
        <v>575</v>
      </c>
      <c r="DQ9" s="43"/>
      <c r="DR9" s="44"/>
    </row>
    <row r="10" spans="1:122" ht="18.75" x14ac:dyDescent="0.15">
      <c r="J10" s="34"/>
      <c r="K10" s="34"/>
      <c r="L10" s="34"/>
      <c r="M10" s="34" t="s">
        <v>302</v>
      </c>
      <c r="N10" s="34" t="s">
        <v>302</v>
      </c>
      <c r="O10" s="34" t="s">
        <v>223</v>
      </c>
      <c r="P10" s="34" t="s">
        <v>244</v>
      </c>
      <c r="Q10" s="34"/>
      <c r="R10" s="34"/>
      <c r="S10" s="34"/>
      <c r="T10" s="34"/>
      <c r="U10" s="34"/>
      <c r="V10" s="34"/>
      <c r="W10" s="34"/>
      <c r="X10" s="34"/>
      <c r="Y10" s="34"/>
      <c r="Z10" s="34"/>
      <c r="AA10" s="34" t="s">
        <v>200</v>
      </c>
      <c r="AB10" s="34" t="s">
        <v>200</v>
      </c>
      <c r="AC10" s="34" t="s">
        <v>243</v>
      </c>
      <c r="AD10" s="34" t="s">
        <v>266</v>
      </c>
      <c r="AE10" s="34"/>
      <c r="AF10" s="34"/>
      <c r="AG10" s="34"/>
      <c r="AH10" s="34"/>
      <c r="AI10" s="34"/>
      <c r="AJ10" s="34"/>
      <c r="AK10" s="34"/>
      <c r="AO10" s="43" t="s">
        <v>319</v>
      </c>
      <c r="AP10" s="44">
        <v>738</v>
      </c>
      <c r="AQ10" s="44"/>
      <c r="AR10" s="26"/>
      <c r="AS10" s="43" t="s">
        <v>320</v>
      </c>
      <c r="AT10" s="44">
        <v>129</v>
      </c>
      <c r="AU10" s="44"/>
      <c r="AV10" s="26"/>
      <c r="AW10" s="43" t="s">
        <v>321</v>
      </c>
      <c r="AX10" s="44">
        <v>384</v>
      </c>
      <c r="AY10" s="44"/>
      <c r="AZ10" s="26"/>
      <c r="BA10" s="43"/>
      <c r="BB10" s="44"/>
      <c r="BE10" s="43" t="s">
        <v>322</v>
      </c>
      <c r="BF10" s="44">
        <v>786</v>
      </c>
      <c r="BG10" s="44"/>
      <c r="BI10" s="43" t="s">
        <v>323</v>
      </c>
      <c r="BJ10" s="44">
        <v>470</v>
      </c>
      <c r="BK10" s="44"/>
      <c r="BM10" s="43" t="s">
        <v>324</v>
      </c>
      <c r="BN10" s="44">
        <v>313</v>
      </c>
      <c r="BO10" s="44"/>
      <c r="BQ10" s="43"/>
      <c r="BR10" s="44"/>
      <c r="BS10" s="44"/>
      <c r="BU10" s="43" t="s">
        <v>325</v>
      </c>
      <c r="BV10" s="44">
        <v>638</v>
      </c>
      <c r="BW10" s="44"/>
      <c r="BY10" s="43" t="s">
        <v>326</v>
      </c>
      <c r="BZ10" s="44">
        <v>346</v>
      </c>
      <c r="CA10" s="44"/>
      <c r="CC10" s="43" t="s">
        <v>327</v>
      </c>
      <c r="CD10" s="44">
        <v>37</v>
      </c>
      <c r="CG10" s="43"/>
      <c r="CH10" s="44"/>
      <c r="CK10" s="43" t="s">
        <v>328</v>
      </c>
      <c r="CL10" s="44">
        <v>333</v>
      </c>
      <c r="CM10" s="44"/>
      <c r="CO10" s="43" t="s">
        <v>329</v>
      </c>
      <c r="CP10" s="44">
        <v>8</v>
      </c>
      <c r="CQ10" s="44"/>
      <c r="CS10" s="43" t="s">
        <v>330</v>
      </c>
      <c r="CT10" s="44">
        <v>47</v>
      </c>
      <c r="CU10" s="44"/>
      <c r="CW10" s="43" t="s">
        <v>331</v>
      </c>
      <c r="CX10" s="44">
        <v>757</v>
      </c>
      <c r="DA10" s="43" t="s">
        <v>332</v>
      </c>
      <c r="DB10" s="44">
        <v>184</v>
      </c>
      <c r="DE10" s="43"/>
      <c r="DF10" s="44"/>
      <c r="DI10" s="43" t="s">
        <v>333</v>
      </c>
      <c r="DJ10" s="44">
        <v>300</v>
      </c>
      <c r="DQ10" s="43"/>
      <c r="DR10" s="44"/>
    </row>
    <row r="11" spans="1:122" ht="18.75" x14ac:dyDescent="0.15">
      <c r="J11" s="34"/>
      <c r="K11" s="34"/>
      <c r="L11" s="34"/>
      <c r="M11" s="34" t="s">
        <v>223</v>
      </c>
      <c r="N11" s="34" t="s">
        <v>223</v>
      </c>
      <c r="O11" s="34" t="s">
        <v>200</v>
      </c>
      <c r="P11" s="34" t="s">
        <v>202</v>
      </c>
      <c r="Q11" s="34"/>
      <c r="R11" s="34"/>
      <c r="S11" s="34"/>
      <c r="T11" s="34"/>
      <c r="U11" s="34"/>
      <c r="V11" s="34"/>
      <c r="W11" s="34"/>
      <c r="X11" s="34"/>
      <c r="Y11" s="34"/>
      <c r="Z11" s="34"/>
      <c r="AA11" s="34" t="s">
        <v>243</v>
      </c>
      <c r="AB11" s="34" t="s">
        <v>243</v>
      </c>
      <c r="AC11" s="34" t="s">
        <v>334</v>
      </c>
      <c r="AD11" s="34" t="s">
        <v>267</v>
      </c>
      <c r="AE11" s="34"/>
      <c r="AF11" s="34"/>
      <c r="AG11" s="34"/>
      <c r="AH11" s="34"/>
      <c r="AI11" s="34"/>
      <c r="AJ11" s="34"/>
      <c r="AK11" s="34"/>
      <c r="AO11" s="43" t="s">
        <v>335</v>
      </c>
      <c r="AP11" s="44">
        <v>759</v>
      </c>
      <c r="AQ11" s="44"/>
      <c r="AR11" s="26"/>
      <c r="AS11" s="43" t="s">
        <v>336</v>
      </c>
      <c r="AT11" s="44">
        <v>130</v>
      </c>
      <c r="AU11" s="44"/>
      <c r="AV11" s="26"/>
      <c r="AW11" s="43" t="s">
        <v>337</v>
      </c>
      <c r="AX11" s="44">
        <v>385</v>
      </c>
      <c r="AY11" s="44"/>
      <c r="AZ11" s="26"/>
      <c r="BA11" s="43"/>
      <c r="BB11" s="44"/>
      <c r="BE11" s="43" t="s">
        <v>338</v>
      </c>
      <c r="BF11" s="44">
        <v>841</v>
      </c>
      <c r="BG11" s="44"/>
      <c r="BI11" s="43" t="s">
        <v>339</v>
      </c>
      <c r="BJ11" s="44">
        <v>473</v>
      </c>
      <c r="BK11" s="44"/>
      <c r="BM11" s="43" t="s">
        <v>340</v>
      </c>
      <c r="BN11" s="44">
        <v>314</v>
      </c>
      <c r="BO11" s="44"/>
      <c r="BQ11" s="43"/>
      <c r="BR11" s="44"/>
      <c r="BS11" s="44"/>
      <c r="BU11" s="43" t="s">
        <v>341</v>
      </c>
      <c r="BV11" s="44">
        <v>639</v>
      </c>
      <c r="BW11" s="44"/>
      <c r="BY11" s="43" t="s">
        <v>342</v>
      </c>
      <c r="BZ11" s="44">
        <v>347</v>
      </c>
      <c r="CA11" s="44"/>
      <c r="CC11" s="43" t="s">
        <v>343</v>
      </c>
      <c r="CD11" s="44">
        <v>38</v>
      </c>
      <c r="CG11" s="43"/>
      <c r="CH11" s="44"/>
      <c r="CK11" s="43" t="s">
        <v>344</v>
      </c>
      <c r="CL11" s="44">
        <v>334</v>
      </c>
      <c r="CM11" s="44"/>
      <c r="CO11" s="43" t="s">
        <v>345</v>
      </c>
      <c r="CP11" s="44">
        <v>9</v>
      </c>
      <c r="CQ11" s="44"/>
      <c r="CS11" s="43" t="s">
        <v>346</v>
      </c>
      <c r="CT11" s="44">
        <v>48</v>
      </c>
      <c r="CU11" s="44"/>
      <c r="CW11" s="43" t="s">
        <v>347</v>
      </c>
      <c r="CX11" s="44">
        <v>775</v>
      </c>
      <c r="DA11" s="43" t="s">
        <v>348</v>
      </c>
      <c r="DB11" s="44">
        <v>185</v>
      </c>
      <c r="DE11" s="43"/>
      <c r="DF11" s="44"/>
      <c r="DI11" s="43" t="s">
        <v>349</v>
      </c>
      <c r="DJ11" s="44">
        <v>301</v>
      </c>
      <c r="DM11" s="43"/>
      <c r="DN11" s="44"/>
      <c r="DQ11" s="43"/>
      <c r="DR11" s="44"/>
    </row>
    <row r="12" spans="1:122" ht="18.75" x14ac:dyDescent="0.15">
      <c r="B12" s="28" t="s">
        <v>350</v>
      </c>
      <c r="C12" s="28" t="s">
        <v>351</v>
      </c>
      <c r="D12" s="28" t="s">
        <v>352</v>
      </c>
      <c r="E12" s="28" t="s">
        <v>353</v>
      </c>
      <c r="J12" s="34"/>
      <c r="K12" s="34"/>
      <c r="L12" s="34"/>
      <c r="M12" s="34" t="s">
        <v>200</v>
      </c>
      <c r="N12" s="34" t="s">
        <v>200</v>
      </c>
      <c r="O12" s="34" t="s">
        <v>354</v>
      </c>
      <c r="P12" s="34" t="s">
        <v>301</v>
      </c>
      <c r="Q12" s="34"/>
      <c r="R12" s="34"/>
      <c r="S12" s="34"/>
      <c r="T12" s="34"/>
      <c r="U12" s="34"/>
      <c r="V12" s="34"/>
      <c r="W12" s="34"/>
      <c r="X12" s="34"/>
      <c r="Y12" s="34"/>
      <c r="Z12" s="34"/>
      <c r="AA12" s="34" t="s">
        <v>334</v>
      </c>
      <c r="AB12" s="34" t="s">
        <v>334</v>
      </c>
      <c r="AC12" s="34" t="s">
        <v>264</v>
      </c>
      <c r="AD12" s="34" t="s">
        <v>223</v>
      </c>
      <c r="AE12" s="34"/>
      <c r="AF12" s="34"/>
      <c r="AG12" s="34"/>
      <c r="AH12" s="34"/>
      <c r="AI12" s="34"/>
      <c r="AJ12" s="34"/>
      <c r="AK12" s="34"/>
      <c r="AO12" s="43" t="s">
        <v>355</v>
      </c>
      <c r="AP12" s="44">
        <v>784</v>
      </c>
      <c r="AQ12" s="44"/>
      <c r="AR12" s="26"/>
      <c r="AS12" s="43" t="s">
        <v>356</v>
      </c>
      <c r="AT12" s="44">
        <v>131</v>
      </c>
      <c r="AU12" s="44"/>
      <c r="AV12" s="26"/>
      <c r="AW12" s="43" t="s">
        <v>357</v>
      </c>
      <c r="AX12" s="44">
        <v>386</v>
      </c>
      <c r="AY12" s="44"/>
      <c r="AZ12" s="26"/>
      <c r="BA12" s="43"/>
      <c r="BB12" s="44"/>
      <c r="BG12" s="44"/>
      <c r="BI12" s="43" t="s">
        <v>358</v>
      </c>
      <c r="BJ12" s="44">
        <v>474</v>
      </c>
      <c r="BK12" s="44"/>
      <c r="BM12" s="43" t="s">
        <v>359</v>
      </c>
      <c r="BN12" s="44">
        <v>316</v>
      </c>
      <c r="BO12" s="44"/>
      <c r="BQ12" s="43"/>
      <c r="BR12" s="44"/>
      <c r="BS12" s="44"/>
      <c r="BU12" s="43" t="s">
        <v>360</v>
      </c>
      <c r="BV12" s="44">
        <v>645</v>
      </c>
      <c r="BW12" s="44"/>
      <c r="BY12" s="43" t="s">
        <v>361</v>
      </c>
      <c r="BZ12" s="44">
        <v>348</v>
      </c>
      <c r="CA12" s="44"/>
      <c r="CC12" s="43" t="s">
        <v>362</v>
      </c>
      <c r="CD12" s="44">
        <v>39</v>
      </c>
      <c r="CG12" s="43"/>
      <c r="CH12" s="44"/>
      <c r="CK12" s="43" t="s">
        <v>363</v>
      </c>
      <c r="CL12" s="44">
        <v>335</v>
      </c>
      <c r="CM12" s="44"/>
      <c r="CO12" s="43" t="s">
        <v>364</v>
      </c>
      <c r="CP12" s="44">
        <v>10</v>
      </c>
      <c r="CQ12" s="44"/>
      <c r="CS12" s="43" t="s">
        <v>365</v>
      </c>
      <c r="CT12" s="44">
        <v>49</v>
      </c>
      <c r="CU12" s="44"/>
      <c r="CW12" s="43" t="s">
        <v>366</v>
      </c>
      <c r="CX12" s="44">
        <v>276</v>
      </c>
      <c r="DA12" s="43" t="s">
        <v>367</v>
      </c>
      <c r="DB12" s="44">
        <v>186</v>
      </c>
      <c r="DE12" s="43"/>
      <c r="DF12" s="44"/>
      <c r="DI12" s="43" t="s">
        <v>368</v>
      </c>
      <c r="DJ12" s="44">
        <v>302</v>
      </c>
      <c r="DM12" s="43"/>
      <c r="DN12" s="44"/>
      <c r="DQ12" s="43"/>
      <c r="DR12" s="44"/>
    </row>
    <row r="13" spans="1:122" ht="18.75" x14ac:dyDescent="0.15">
      <c r="B13" s="26">
        <v>1</v>
      </c>
      <c r="C13" s="26">
        <v>1</v>
      </c>
      <c r="D13" s="26">
        <v>1</v>
      </c>
      <c r="J13" s="34"/>
      <c r="K13" s="34"/>
      <c r="L13" s="34"/>
      <c r="M13" s="34" t="s">
        <v>243</v>
      </c>
      <c r="N13" s="34" t="s">
        <v>354</v>
      </c>
      <c r="O13" s="34" t="s">
        <v>243</v>
      </c>
      <c r="P13" s="34" t="s">
        <v>302</v>
      </c>
      <c r="Q13" s="34"/>
      <c r="R13" s="34"/>
      <c r="S13" s="34"/>
      <c r="T13" s="34"/>
      <c r="U13" s="34"/>
      <c r="V13" s="34"/>
      <c r="W13" s="34"/>
      <c r="X13" s="34"/>
      <c r="Y13" s="34"/>
      <c r="Z13" s="34"/>
      <c r="AA13" s="34" t="s">
        <v>264</v>
      </c>
      <c r="AB13" s="34" t="s">
        <v>264</v>
      </c>
      <c r="AC13" s="34"/>
      <c r="AD13" s="34" t="s">
        <v>200</v>
      </c>
      <c r="AE13" s="34"/>
      <c r="AF13" s="34"/>
      <c r="AG13" s="34"/>
      <c r="AH13" s="34"/>
      <c r="AI13" s="34"/>
      <c r="AJ13" s="34"/>
      <c r="AK13" s="34"/>
      <c r="AO13" s="43" t="s">
        <v>369</v>
      </c>
      <c r="AP13" s="44">
        <v>803</v>
      </c>
      <c r="AQ13" s="44"/>
      <c r="AR13" s="26"/>
      <c r="AS13" s="43" t="s">
        <v>370</v>
      </c>
      <c r="AT13" s="44">
        <v>132</v>
      </c>
      <c r="AU13" s="44"/>
      <c r="AV13" s="26"/>
      <c r="AW13" s="43" t="s">
        <v>371</v>
      </c>
      <c r="AX13" s="44">
        <v>387</v>
      </c>
      <c r="AY13" s="44"/>
      <c r="AZ13" s="26"/>
      <c r="BA13" s="43"/>
      <c r="BB13" s="44"/>
      <c r="BG13" s="44"/>
      <c r="BI13" s="43" t="s">
        <v>372</v>
      </c>
      <c r="BJ13" s="44">
        <v>475</v>
      </c>
      <c r="BK13" s="44"/>
      <c r="BM13" s="43" t="s">
        <v>373</v>
      </c>
      <c r="BN13" s="44">
        <v>318</v>
      </c>
      <c r="BO13" s="44"/>
      <c r="BQ13" s="43"/>
      <c r="BR13" s="44"/>
      <c r="BS13" s="44"/>
      <c r="BU13" s="43" t="s">
        <v>374</v>
      </c>
      <c r="BV13" s="44">
        <v>657</v>
      </c>
      <c r="BW13" s="44"/>
      <c r="BY13" s="43" t="s">
        <v>375</v>
      </c>
      <c r="BZ13" s="44">
        <v>349</v>
      </c>
      <c r="CA13" s="44"/>
      <c r="CC13" s="43" t="s">
        <v>376</v>
      </c>
      <c r="CD13" s="44">
        <v>80</v>
      </c>
      <c r="CG13" s="43"/>
      <c r="CH13" s="44"/>
      <c r="CK13" s="43" t="s">
        <v>377</v>
      </c>
      <c r="CL13" s="44">
        <v>336</v>
      </c>
      <c r="CM13" s="44"/>
      <c r="CO13" s="43" t="s">
        <v>378</v>
      </c>
      <c r="CP13" s="44">
        <v>11</v>
      </c>
      <c r="CQ13" s="44"/>
      <c r="CS13" s="43" t="s">
        <v>379</v>
      </c>
      <c r="CT13" s="44">
        <v>50</v>
      </c>
      <c r="CU13" s="44"/>
      <c r="CW13" s="43" t="s">
        <v>380</v>
      </c>
      <c r="CX13" s="44">
        <v>277</v>
      </c>
      <c r="DA13" s="43" t="s">
        <v>381</v>
      </c>
      <c r="DB13" s="44">
        <v>187</v>
      </c>
      <c r="DE13" s="43"/>
      <c r="DF13" s="44"/>
      <c r="DI13" s="43" t="s">
        <v>382</v>
      </c>
      <c r="DJ13" s="44">
        <v>303</v>
      </c>
      <c r="DM13" s="43"/>
      <c r="DN13" s="44"/>
      <c r="DQ13" s="43"/>
      <c r="DR13" s="44"/>
    </row>
    <row r="14" spans="1:122" ht="18.75" x14ac:dyDescent="0.15">
      <c r="B14" s="26">
        <v>2</v>
      </c>
      <c r="C14" s="26">
        <v>2</v>
      </c>
      <c r="D14" s="26">
        <v>2</v>
      </c>
      <c r="E14" s="26">
        <v>1</v>
      </c>
      <c r="J14" s="34"/>
      <c r="K14" s="34"/>
      <c r="L14" s="34"/>
      <c r="M14" s="34" t="s">
        <v>334</v>
      </c>
      <c r="N14" s="34" t="s">
        <v>243</v>
      </c>
      <c r="O14" s="34" t="s">
        <v>334</v>
      </c>
      <c r="P14" s="34" t="s">
        <v>223</v>
      </c>
      <c r="Q14" s="34"/>
      <c r="R14" s="34"/>
      <c r="S14" s="34"/>
      <c r="T14" s="34"/>
      <c r="U14" s="34"/>
      <c r="V14" s="34"/>
      <c r="W14" s="34"/>
      <c r="X14" s="34"/>
      <c r="Y14" s="34"/>
      <c r="Z14" s="34"/>
      <c r="AA14" s="34"/>
      <c r="AB14" s="34"/>
      <c r="AC14" s="34"/>
      <c r="AD14" s="34" t="s">
        <v>243</v>
      </c>
      <c r="AE14" s="34"/>
      <c r="AF14" s="34"/>
      <c r="AG14" s="34"/>
      <c r="AH14" s="34"/>
      <c r="AI14" s="34"/>
      <c r="AJ14" s="34"/>
      <c r="AK14" s="34"/>
      <c r="AO14" s="43" t="s">
        <v>383</v>
      </c>
      <c r="AP14" s="44">
        <v>804</v>
      </c>
      <c r="AQ14" s="44"/>
      <c r="AR14" s="26"/>
      <c r="AS14" s="43" t="s">
        <v>384</v>
      </c>
      <c r="AT14" s="44">
        <v>133</v>
      </c>
      <c r="AU14" s="44"/>
      <c r="AV14" s="26"/>
      <c r="AW14" s="43" t="s">
        <v>385</v>
      </c>
      <c r="AX14" s="44">
        <v>388</v>
      </c>
      <c r="AY14" s="44"/>
      <c r="AZ14" s="26"/>
      <c r="BA14" s="43"/>
      <c r="BB14" s="44"/>
      <c r="BG14" s="44"/>
      <c r="BI14" s="43" t="s">
        <v>386</v>
      </c>
      <c r="BJ14" s="44">
        <v>476</v>
      </c>
      <c r="BK14" s="44"/>
      <c r="BM14" s="43" t="s">
        <v>387</v>
      </c>
      <c r="BN14" s="44">
        <v>321</v>
      </c>
      <c r="BO14" s="44"/>
      <c r="BQ14" s="43"/>
      <c r="BR14" s="44"/>
      <c r="BS14" s="44"/>
      <c r="BU14" s="43" t="s">
        <v>388</v>
      </c>
      <c r="BV14" s="44">
        <v>684</v>
      </c>
      <c r="BW14" s="44"/>
      <c r="BY14" s="43" t="s">
        <v>389</v>
      </c>
      <c r="BZ14" s="44">
        <v>350</v>
      </c>
      <c r="CA14" s="44"/>
      <c r="CC14" s="43" t="s">
        <v>390</v>
      </c>
      <c r="CD14" s="44">
        <v>81</v>
      </c>
      <c r="CG14" s="43"/>
      <c r="CH14" s="44"/>
      <c r="CK14" s="43" t="s">
        <v>391</v>
      </c>
      <c r="CL14" s="44">
        <v>337</v>
      </c>
      <c r="CM14" s="44"/>
      <c r="CO14" s="43" t="s">
        <v>392</v>
      </c>
      <c r="CP14" s="44">
        <v>12</v>
      </c>
      <c r="CQ14" s="44"/>
      <c r="CS14" s="43" t="s">
        <v>393</v>
      </c>
      <c r="CT14" s="44">
        <v>51</v>
      </c>
      <c r="CU14" s="44"/>
      <c r="CW14" s="43" t="s">
        <v>394</v>
      </c>
      <c r="CX14" s="44">
        <v>278</v>
      </c>
      <c r="DA14" s="43" t="s">
        <v>395</v>
      </c>
      <c r="DB14" s="44">
        <v>188</v>
      </c>
      <c r="DE14" s="43"/>
      <c r="DF14" s="44"/>
      <c r="DI14" s="43" t="s">
        <v>396</v>
      </c>
      <c r="DJ14" s="44">
        <v>304</v>
      </c>
      <c r="DM14" s="43"/>
      <c r="DN14" s="44"/>
      <c r="DQ14" s="43"/>
      <c r="DR14" s="44"/>
    </row>
    <row r="15" spans="1:122" ht="18.75" x14ac:dyDescent="0.15">
      <c r="B15" s="26">
        <v>3</v>
      </c>
      <c r="C15" s="26">
        <v>3</v>
      </c>
      <c r="D15" s="26">
        <v>3</v>
      </c>
      <c r="E15" s="26">
        <v>2</v>
      </c>
      <c r="J15" s="34"/>
      <c r="K15" s="34"/>
      <c r="L15" s="34"/>
      <c r="M15" s="34" t="s">
        <v>264</v>
      </c>
      <c r="N15" s="34" t="s">
        <v>334</v>
      </c>
      <c r="O15" s="34" t="s">
        <v>264</v>
      </c>
      <c r="P15" s="34" t="s">
        <v>200</v>
      </c>
      <c r="Q15" s="34"/>
      <c r="R15" s="34"/>
      <c r="S15" s="34"/>
      <c r="T15" s="34"/>
      <c r="U15" s="34"/>
      <c r="V15" s="34"/>
      <c r="W15" s="34"/>
      <c r="X15" s="34"/>
      <c r="Y15" s="34"/>
      <c r="Z15" s="34"/>
      <c r="AA15" s="34"/>
      <c r="AB15" s="34"/>
      <c r="AC15" s="34"/>
      <c r="AD15" s="34" t="s">
        <v>334</v>
      </c>
      <c r="AE15" s="34"/>
      <c r="AF15" s="34"/>
      <c r="AG15" s="34"/>
      <c r="AH15" s="34"/>
      <c r="AI15" s="34"/>
      <c r="AJ15" s="34"/>
      <c r="AK15" s="34"/>
      <c r="AO15" s="43" t="s">
        <v>397</v>
      </c>
      <c r="AP15" s="44">
        <v>821</v>
      </c>
      <c r="AQ15" s="44"/>
      <c r="AR15" s="26"/>
      <c r="AS15" s="43" t="s">
        <v>398</v>
      </c>
      <c r="AT15" s="44">
        <v>134</v>
      </c>
      <c r="AU15" s="44"/>
      <c r="AV15" s="26"/>
      <c r="AW15" s="43" t="s">
        <v>399</v>
      </c>
      <c r="AX15" s="44">
        <v>389</v>
      </c>
      <c r="AY15" s="44"/>
      <c r="AZ15" s="26"/>
      <c r="BA15" s="43"/>
      <c r="BB15" s="44"/>
      <c r="BG15" s="44"/>
      <c r="BI15" s="43" t="s">
        <v>400</v>
      </c>
      <c r="BJ15" s="44">
        <v>495</v>
      </c>
      <c r="BK15" s="44"/>
      <c r="BM15" s="43" t="s">
        <v>401</v>
      </c>
      <c r="BN15" s="44">
        <v>322</v>
      </c>
      <c r="BO15" s="44"/>
      <c r="BQ15" s="43"/>
      <c r="BR15" s="44"/>
      <c r="BS15" s="44"/>
      <c r="BU15" s="43" t="s">
        <v>402</v>
      </c>
      <c r="BV15" s="44">
        <v>692</v>
      </c>
      <c r="BW15" s="44"/>
      <c r="BY15" s="43" t="s">
        <v>403</v>
      </c>
      <c r="BZ15" s="44">
        <v>351</v>
      </c>
      <c r="CA15" s="44"/>
      <c r="CC15" s="43" t="s">
        <v>404</v>
      </c>
      <c r="CD15" s="44">
        <v>83</v>
      </c>
      <c r="CG15" s="43"/>
      <c r="CH15" s="44"/>
      <c r="CK15" s="43" t="s">
        <v>405</v>
      </c>
      <c r="CL15" s="44">
        <v>338</v>
      </c>
      <c r="CM15" s="44"/>
      <c r="CO15" s="43" t="s">
        <v>406</v>
      </c>
      <c r="CP15" s="44">
        <v>13</v>
      </c>
      <c r="CQ15" s="44"/>
      <c r="CS15" s="43" t="s">
        <v>407</v>
      </c>
      <c r="CT15" s="44">
        <v>52</v>
      </c>
      <c r="CU15" s="44"/>
      <c r="CW15" s="43" t="s">
        <v>408</v>
      </c>
      <c r="CX15" s="44">
        <v>279</v>
      </c>
      <c r="DA15" s="43" t="s">
        <v>409</v>
      </c>
      <c r="DB15" s="44">
        <v>189</v>
      </c>
      <c r="DE15" s="43"/>
      <c r="DF15" s="44"/>
      <c r="DI15" s="43" t="s">
        <v>410</v>
      </c>
      <c r="DJ15" s="44">
        <v>456</v>
      </c>
      <c r="DM15" s="43"/>
      <c r="DN15" s="44"/>
      <c r="DQ15" s="43"/>
      <c r="DR15" s="44"/>
    </row>
    <row r="16" spans="1:122" ht="18.75" x14ac:dyDescent="0.15">
      <c r="B16" s="26">
        <v>4</v>
      </c>
      <c r="E16" s="26">
        <v>3</v>
      </c>
      <c r="H16" s="25"/>
      <c r="J16" s="34"/>
      <c r="K16" s="34"/>
      <c r="L16" s="34"/>
      <c r="M16" s="34"/>
      <c r="N16" s="34" t="s">
        <v>264</v>
      </c>
      <c r="O16" s="34"/>
      <c r="P16" s="34" t="s">
        <v>354</v>
      </c>
      <c r="Q16" s="34"/>
      <c r="R16" s="34"/>
      <c r="S16" s="34"/>
      <c r="T16" s="34"/>
      <c r="U16" s="34"/>
      <c r="V16" s="34"/>
      <c r="W16" s="34"/>
      <c r="X16" s="34"/>
      <c r="Y16" s="34"/>
      <c r="Z16" s="34"/>
      <c r="AA16" s="34"/>
      <c r="AB16" s="34"/>
      <c r="AC16" s="34"/>
      <c r="AD16" s="34" t="s">
        <v>264</v>
      </c>
      <c r="AE16" s="34"/>
      <c r="AF16" s="34"/>
      <c r="AG16" s="34"/>
      <c r="AH16" s="34"/>
      <c r="AI16" s="34"/>
      <c r="AJ16" s="34"/>
      <c r="AK16" s="34"/>
      <c r="AO16" s="43" t="s">
        <v>411</v>
      </c>
      <c r="AP16" s="44">
        <v>865</v>
      </c>
      <c r="AQ16" s="44"/>
      <c r="AR16" s="26"/>
      <c r="AS16" s="43" t="s">
        <v>412</v>
      </c>
      <c r="AT16" s="44">
        <v>135</v>
      </c>
      <c r="AU16" s="44"/>
      <c r="AV16" s="26"/>
      <c r="AW16" s="43" t="s">
        <v>413</v>
      </c>
      <c r="AX16" s="44">
        <v>390</v>
      </c>
      <c r="AY16" s="44"/>
      <c r="AZ16" s="26"/>
      <c r="BA16" s="43"/>
      <c r="BB16" s="44"/>
      <c r="BG16" s="44"/>
      <c r="BI16" s="43" t="s">
        <v>414</v>
      </c>
      <c r="BJ16" s="44">
        <v>496</v>
      </c>
      <c r="BK16" s="44"/>
      <c r="BM16" s="43" t="s">
        <v>415</v>
      </c>
      <c r="BN16" s="44">
        <v>323</v>
      </c>
      <c r="BO16" s="44"/>
      <c r="BQ16" s="43"/>
      <c r="BR16" s="44"/>
      <c r="BS16" s="44"/>
      <c r="BU16" s="43" t="s">
        <v>416</v>
      </c>
      <c r="BV16" s="44">
        <v>742</v>
      </c>
      <c r="BW16" s="44"/>
      <c r="BY16" s="43" t="s">
        <v>417</v>
      </c>
      <c r="BZ16" s="44">
        <v>352</v>
      </c>
      <c r="CA16" s="44"/>
      <c r="CC16" s="43" t="s">
        <v>418</v>
      </c>
      <c r="CD16" s="44">
        <v>84</v>
      </c>
      <c r="CG16" s="43"/>
      <c r="CH16" s="44"/>
      <c r="CK16" s="43" t="s">
        <v>419</v>
      </c>
      <c r="CL16" s="44">
        <v>339</v>
      </c>
      <c r="CM16" s="44"/>
      <c r="CO16" s="43" t="s">
        <v>420</v>
      </c>
      <c r="CP16" s="44">
        <v>14</v>
      </c>
      <c r="CQ16" s="44"/>
      <c r="CS16" s="43" t="s">
        <v>421</v>
      </c>
      <c r="CT16" s="44">
        <v>53</v>
      </c>
      <c r="CU16" s="44"/>
      <c r="CW16" s="43" t="s">
        <v>422</v>
      </c>
      <c r="CX16" s="44">
        <v>280</v>
      </c>
      <c r="DA16" s="43" t="s">
        <v>423</v>
      </c>
      <c r="DB16" s="44">
        <v>190</v>
      </c>
      <c r="DE16" s="43"/>
      <c r="DF16" s="44"/>
      <c r="DI16" s="43" t="s">
        <v>424</v>
      </c>
      <c r="DJ16" s="44">
        <v>457</v>
      </c>
      <c r="DM16" s="43"/>
      <c r="DN16" s="44"/>
      <c r="DQ16" s="43"/>
      <c r="DR16" s="44"/>
    </row>
    <row r="17" spans="2:122" ht="18.75" x14ac:dyDescent="0.15">
      <c r="B17" s="26">
        <v>5</v>
      </c>
      <c r="E17" s="26">
        <v>4</v>
      </c>
      <c r="H17" s="25"/>
      <c r="J17" s="34"/>
      <c r="K17" s="34"/>
      <c r="L17" s="34"/>
      <c r="M17" s="34"/>
      <c r="N17" s="34"/>
      <c r="O17" s="34"/>
      <c r="P17" s="34" t="s">
        <v>243</v>
      </c>
      <c r="Q17" s="34"/>
      <c r="R17" s="34"/>
      <c r="S17" s="34"/>
      <c r="T17" s="34"/>
      <c r="U17" s="34"/>
      <c r="V17" s="34"/>
      <c r="W17" s="34"/>
      <c r="X17" s="34"/>
      <c r="Y17" s="34"/>
      <c r="Z17" s="34"/>
      <c r="AA17" s="34"/>
      <c r="AB17" s="34"/>
      <c r="AC17" s="34"/>
      <c r="AD17" s="34"/>
      <c r="AE17" s="34"/>
      <c r="AF17" s="34"/>
      <c r="AG17" s="34"/>
      <c r="AH17" s="34"/>
      <c r="AI17" s="34"/>
      <c r="AJ17" s="34"/>
      <c r="AK17" s="34"/>
      <c r="AO17" s="43" t="s">
        <v>425</v>
      </c>
      <c r="AP17" s="44">
        <v>884</v>
      </c>
      <c r="AQ17" s="44"/>
      <c r="AR17" s="26"/>
      <c r="AS17" s="43" t="s">
        <v>426</v>
      </c>
      <c r="AT17" s="44">
        <v>136</v>
      </c>
      <c r="AU17" s="44"/>
      <c r="AV17" s="26"/>
      <c r="AW17" s="43" t="s">
        <v>427</v>
      </c>
      <c r="AX17" s="44">
        <v>391</v>
      </c>
      <c r="AY17" s="44"/>
      <c r="AZ17" s="26"/>
      <c r="BA17" s="43"/>
      <c r="BB17" s="44"/>
      <c r="BG17" s="44"/>
      <c r="BI17" s="43" t="s">
        <v>428</v>
      </c>
      <c r="BJ17" s="44">
        <v>497</v>
      </c>
      <c r="BK17" s="44"/>
      <c r="BM17" s="43" t="s">
        <v>429</v>
      </c>
      <c r="BN17" s="44">
        <v>324</v>
      </c>
      <c r="BO17" s="44"/>
      <c r="BQ17" s="43"/>
      <c r="BR17" s="44"/>
      <c r="BS17" s="44"/>
      <c r="BU17" s="43" t="s">
        <v>430</v>
      </c>
      <c r="BV17" s="44">
        <v>783</v>
      </c>
      <c r="BW17" s="44"/>
      <c r="BY17" s="43" t="s">
        <v>431</v>
      </c>
      <c r="BZ17" s="44">
        <v>353</v>
      </c>
      <c r="CA17" s="44"/>
      <c r="CC17" s="43" t="s">
        <v>432</v>
      </c>
      <c r="CD17" s="44">
        <v>85</v>
      </c>
      <c r="CG17" s="43"/>
      <c r="CH17" s="44"/>
      <c r="CK17" s="43" t="s">
        <v>433</v>
      </c>
      <c r="CL17" s="44">
        <v>340</v>
      </c>
      <c r="CM17" s="44"/>
      <c r="CO17" s="43" t="s">
        <v>434</v>
      </c>
      <c r="CP17" s="44">
        <v>15</v>
      </c>
      <c r="CQ17" s="44"/>
      <c r="CS17" s="43" t="s">
        <v>435</v>
      </c>
      <c r="CT17" s="44">
        <v>54</v>
      </c>
      <c r="CU17" s="44"/>
      <c r="CW17" s="43" t="s">
        <v>294</v>
      </c>
      <c r="CX17" s="44">
        <v>281</v>
      </c>
      <c r="DA17" s="43" t="s">
        <v>436</v>
      </c>
      <c r="DB17" s="44">
        <v>191</v>
      </c>
      <c r="DE17" s="43"/>
      <c r="DF17" s="44"/>
      <c r="DI17" s="43" t="s">
        <v>437</v>
      </c>
      <c r="DJ17" s="44">
        <v>458</v>
      </c>
      <c r="DM17" s="43"/>
      <c r="DN17" s="44"/>
      <c r="DQ17" s="43"/>
      <c r="DR17" s="44"/>
    </row>
    <row r="18" spans="2:122" ht="18.75" x14ac:dyDescent="0.15">
      <c r="B18" s="26">
        <v>6</v>
      </c>
      <c r="H18" s="25"/>
      <c r="J18" s="34"/>
      <c r="K18" s="34"/>
      <c r="L18" s="34"/>
      <c r="M18" s="34"/>
      <c r="N18" s="34"/>
      <c r="O18" s="34"/>
      <c r="P18" s="34" t="s">
        <v>334</v>
      </c>
      <c r="Q18" s="34"/>
      <c r="R18" s="34"/>
      <c r="S18" s="34"/>
      <c r="T18" s="34"/>
      <c r="U18" s="34"/>
      <c r="V18" s="34"/>
      <c r="W18" s="34"/>
      <c r="X18" s="34"/>
      <c r="Y18" s="34"/>
      <c r="Z18" s="34"/>
      <c r="AA18" s="34"/>
      <c r="AB18" s="34"/>
      <c r="AC18" s="34"/>
      <c r="AD18" s="34"/>
      <c r="AE18" s="34"/>
      <c r="AF18" s="34"/>
      <c r="AG18" s="34"/>
      <c r="AH18" s="34"/>
      <c r="AI18" s="34"/>
      <c r="AJ18" s="34"/>
      <c r="AK18" s="34"/>
      <c r="AQ18" s="44"/>
      <c r="AR18" s="26"/>
      <c r="AS18" s="43" t="s">
        <v>438</v>
      </c>
      <c r="AT18" s="44">
        <v>139</v>
      </c>
      <c r="AU18" s="44"/>
      <c r="AV18" s="26"/>
      <c r="AW18" s="43" t="s">
        <v>439</v>
      </c>
      <c r="AX18" s="44">
        <v>392</v>
      </c>
      <c r="AY18" s="44"/>
      <c r="AZ18" s="26"/>
      <c r="BA18" s="43"/>
      <c r="BB18" s="44"/>
      <c r="BG18" s="44"/>
      <c r="BI18" s="43" t="s">
        <v>440</v>
      </c>
      <c r="BJ18" s="44">
        <v>498</v>
      </c>
      <c r="BK18" s="44"/>
      <c r="BM18" s="43" t="s">
        <v>441</v>
      </c>
      <c r="BN18" s="44">
        <v>452</v>
      </c>
      <c r="BO18" s="44"/>
      <c r="BQ18" s="43"/>
      <c r="BR18" s="44"/>
      <c r="BS18" s="44"/>
      <c r="BU18" s="43" t="s">
        <v>442</v>
      </c>
      <c r="BV18" s="44">
        <v>789</v>
      </c>
      <c r="BW18" s="44"/>
      <c r="BY18" s="43" t="s">
        <v>443</v>
      </c>
      <c r="BZ18" s="44">
        <v>354</v>
      </c>
      <c r="CA18" s="44"/>
      <c r="CC18" s="43" t="s">
        <v>444</v>
      </c>
      <c r="CD18" s="44">
        <v>86</v>
      </c>
      <c r="CG18" s="43"/>
      <c r="CH18" s="44"/>
      <c r="CK18" s="43" t="s">
        <v>445</v>
      </c>
      <c r="CL18" s="44">
        <v>341</v>
      </c>
      <c r="CM18" s="44"/>
      <c r="CO18" s="43" t="s">
        <v>446</v>
      </c>
      <c r="CP18" s="44">
        <v>16</v>
      </c>
      <c r="CQ18" s="44"/>
      <c r="CS18" s="43" t="s">
        <v>447</v>
      </c>
      <c r="CT18" s="44">
        <v>55</v>
      </c>
      <c r="CU18" s="44"/>
      <c r="CW18" s="43" t="s">
        <v>448</v>
      </c>
      <c r="CX18" s="44">
        <v>282</v>
      </c>
      <c r="DA18" s="43" t="s">
        <v>449</v>
      </c>
      <c r="DB18" s="44">
        <v>192</v>
      </c>
      <c r="DE18" s="43"/>
      <c r="DF18" s="44"/>
      <c r="DI18" s="43" t="s">
        <v>450</v>
      </c>
      <c r="DJ18" s="44">
        <v>573</v>
      </c>
      <c r="DM18" s="43"/>
      <c r="DN18" s="44"/>
      <c r="DQ18" s="43"/>
      <c r="DR18" s="44"/>
    </row>
    <row r="19" spans="2:122" ht="18.75" x14ac:dyDescent="0.15">
      <c r="J19" s="34"/>
      <c r="K19" s="34"/>
      <c r="L19" s="34"/>
      <c r="M19" s="34"/>
      <c r="N19" s="34"/>
      <c r="O19" s="34"/>
      <c r="P19" s="34" t="s">
        <v>264</v>
      </c>
      <c r="Q19" s="34"/>
      <c r="R19" s="34"/>
      <c r="S19" s="34"/>
      <c r="T19" s="34"/>
      <c r="U19" s="34"/>
      <c r="V19" s="34"/>
      <c r="W19" s="34"/>
      <c r="X19" s="34"/>
      <c r="Y19" s="34"/>
      <c r="Z19" s="34"/>
      <c r="AA19" s="34"/>
      <c r="AB19" s="34"/>
      <c r="AC19" s="34"/>
      <c r="AD19" s="34"/>
      <c r="AE19" s="34"/>
      <c r="AF19" s="34"/>
      <c r="AG19" s="34"/>
      <c r="AH19" s="34"/>
      <c r="AI19" s="34"/>
      <c r="AJ19" s="34"/>
      <c r="AK19" s="34"/>
      <c r="AQ19" s="44"/>
      <c r="AR19" s="26"/>
      <c r="AS19" s="43" t="s">
        <v>451</v>
      </c>
      <c r="AT19" s="44">
        <v>140</v>
      </c>
      <c r="AU19" s="44"/>
      <c r="AV19" s="26"/>
      <c r="AW19" s="43" t="s">
        <v>452</v>
      </c>
      <c r="AX19" s="44">
        <v>393</v>
      </c>
      <c r="AY19" s="44"/>
      <c r="AZ19" s="26"/>
      <c r="BA19" s="43"/>
      <c r="BB19" s="44"/>
      <c r="BG19" s="44"/>
      <c r="BI19" s="43" t="s">
        <v>453</v>
      </c>
      <c r="BJ19" s="44">
        <v>499</v>
      </c>
      <c r="BK19" s="44"/>
      <c r="BM19" s="43" t="s">
        <v>454</v>
      </c>
      <c r="BN19" s="44">
        <v>453</v>
      </c>
      <c r="BO19" s="44"/>
      <c r="BQ19" s="43"/>
      <c r="BR19" s="44"/>
      <c r="BS19" s="44"/>
      <c r="BU19" s="43" t="s">
        <v>455</v>
      </c>
      <c r="BV19" s="44">
        <v>808</v>
      </c>
      <c r="BW19" s="44"/>
      <c r="BY19" s="43" t="s">
        <v>456</v>
      </c>
      <c r="BZ19" s="44">
        <v>355</v>
      </c>
      <c r="CA19" s="44"/>
      <c r="CC19" s="43" t="s">
        <v>457</v>
      </c>
      <c r="CD19" s="44">
        <v>87</v>
      </c>
      <c r="CG19" s="43"/>
      <c r="CH19" s="44"/>
      <c r="CK19" s="43" t="s">
        <v>458</v>
      </c>
      <c r="CL19" s="44">
        <v>571</v>
      </c>
      <c r="CM19" s="44"/>
      <c r="CO19" s="43" t="s">
        <v>459</v>
      </c>
      <c r="CP19" s="44">
        <v>17</v>
      </c>
      <c r="CQ19" s="44"/>
      <c r="CS19" s="43" t="s">
        <v>460</v>
      </c>
      <c r="CT19" s="44">
        <v>56</v>
      </c>
      <c r="CU19" s="44"/>
      <c r="CW19" s="43" t="s">
        <v>461</v>
      </c>
      <c r="CX19" s="44">
        <v>284</v>
      </c>
      <c r="DA19" s="43" t="s">
        <v>462</v>
      </c>
      <c r="DB19" s="44">
        <v>193</v>
      </c>
      <c r="DE19" s="43"/>
      <c r="DF19" s="44"/>
      <c r="DI19" s="43" t="s">
        <v>463</v>
      </c>
      <c r="DJ19" s="44">
        <v>666</v>
      </c>
      <c r="DM19" s="43"/>
      <c r="DN19" s="44"/>
      <c r="DQ19" s="43"/>
      <c r="DR19" s="44"/>
    </row>
    <row r="20" spans="2:122" ht="18.75" x14ac:dyDescent="0.15">
      <c r="P20" s="34"/>
      <c r="AQ20" s="44"/>
      <c r="AR20" s="26"/>
      <c r="AS20" s="43" t="s">
        <v>464</v>
      </c>
      <c r="AT20" s="44">
        <v>141</v>
      </c>
      <c r="AU20" s="44"/>
      <c r="AV20" s="26"/>
      <c r="AW20" s="43" t="s">
        <v>465</v>
      </c>
      <c r="AX20" s="44">
        <v>394</v>
      </c>
      <c r="AY20" s="44"/>
      <c r="AZ20" s="26"/>
      <c r="BA20" s="43"/>
      <c r="BB20" s="44"/>
      <c r="BG20" s="44"/>
      <c r="BI20" s="43"/>
      <c r="BJ20" s="44"/>
      <c r="BK20" s="44"/>
      <c r="BM20" s="43" t="s">
        <v>466</v>
      </c>
      <c r="BN20" s="44">
        <v>454</v>
      </c>
      <c r="BO20" s="44"/>
      <c r="BQ20" s="43"/>
      <c r="BR20" s="44"/>
      <c r="BS20" s="44"/>
      <c r="BU20" s="43" t="s">
        <v>467</v>
      </c>
      <c r="BV20" s="44">
        <v>810</v>
      </c>
      <c r="BW20" s="44"/>
      <c r="BY20" s="43" t="s">
        <v>468</v>
      </c>
      <c r="BZ20" s="44">
        <v>356</v>
      </c>
      <c r="CA20" s="44"/>
      <c r="CC20" s="43" t="s">
        <v>469</v>
      </c>
      <c r="CD20" s="44">
        <v>88</v>
      </c>
      <c r="CG20" s="43"/>
      <c r="CH20" s="44"/>
      <c r="CK20" s="43" t="s">
        <v>470</v>
      </c>
      <c r="CL20" s="44">
        <v>572</v>
      </c>
      <c r="CM20" s="44"/>
      <c r="CO20" s="43" t="s">
        <v>471</v>
      </c>
      <c r="CP20" s="44">
        <v>18</v>
      </c>
      <c r="CQ20" s="44"/>
      <c r="CS20" s="43" t="s">
        <v>472</v>
      </c>
      <c r="CT20" s="44">
        <v>57</v>
      </c>
      <c r="CU20" s="44"/>
      <c r="CW20" s="43" t="s">
        <v>473</v>
      </c>
      <c r="CX20" s="44">
        <v>285</v>
      </c>
      <c r="DA20" s="43" t="s">
        <v>474</v>
      </c>
      <c r="DB20" s="44">
        <v>194</v>
      </c>
      <c r="DE20" s="43"/>
      <c r="DF20" s="44"/>
      <c r="DI20" s="43" t="s">
        <v>475</v>
      </c>
      <c r="DJ20" s="44">
        <v>859</v>
      </c>
      <c r="DM20" s="43"/>
      <c r="DN20" s="44"/>
      <c r="DQ20" s="43"/>
      <c r="DR20" s="44"/>
    </row>
    <row r="21" spans="2:122" ht="18.75" x14ac:dyDescent="0.15">
      <c r="H21" s="31" t="s">
        <v>476</v>
      </c>
      <c r="I21" s="35"/>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9"/>
      <c r="AK21" s="39"/>
      <c r="AQ21" s="44"/>
      <c r="AR21" s="26"/>
      <c r="AS21" s="43" t="s">
        <v>477</v>
      </c>
      <c r="AT21" s="44">
        <v>142</v>
      </c>
      <c r="AU21" s="44"/>
      <c r="AV21" s="26"/>
      <c r="AW21" s="43" t="s">
        <v>478</v>
      </c>
      <c r="AX21" s="44">
        <v>395</v>
      </c>
      <c r="AY21" s="44"/>
      <c r="AZ21" s="26"/>
      <c r="BA21" s="43"/>
      <c r="BB21" s="44"/>
      <c r="BG21" s="44"/>
      <c r="BI21" s="43"/>
      <c r="BJ21" s="44"/>
      <c r="BK21" s="44"/>
      <c r="BM21" s="43" t="s">
        <v>479</v>
      </c>
      <c r="BN21" s="44">
        <v>455</v>
      </c>
      <c r="BO21" s="44"/>
      <c r="BQ21" s="43"/>
      <c r="BR21" s="44"/>
      <c r="BS21" s="44"/>
      <c r="BU21" s="43" t="s">
        <v>480</v>
      </c>
      <c r="BV21" s="44">
        <v>811</v>
      </c>
      <c r="BW21" s="44"/>
      <c r="BY21" s="43" t="s">
        <v>481</v>
      </c>
      <c r="BZ21" s="44">
        <v>357</v>
      </c>
      <c r="CA21" s="44"/>
      <c r="CC21" s="43" t="s">
        <v>482</v>
      </c>
      <c r="CD21" s="44">
        <v>89</v>
      </c>
      <c r="CG21" s="43"/>
      <c r="CH21" s="44"/>
      <c r="CK21" s="43" t="s">
        <v>483</v>
      </c>
      <c r="CL21" s="44">
        <v>584</v>
      </c>
      <c r="CM21" s="44"/>
      <c r="CO21" s="43" t="s">
        <v>484</v>
      </c>
      <c r="CP21" s="44">
        <v>19</v>
      </c>
      <c r="CQ21" s="44"/>
      <c r="CS21" s="43" t="s">
        <v>485</v>
      </c>
      <c r="CT21" s="44">
        <v>58</v>
      </c>
      <c r="CU21" s="44"/>
      <c r="CW21" s="43" t="s">
        <v>486</v>
      </c>
      <c r="CX21" s="44">
        <v>603</v>
      </c>
      <c r="DA21" s="43" t="s">
        <v>487</v>
      </c>
      <c r="DB21" s="44">
        <v>195</v>
      </c>
      <c r="DE21" s="43"/>
      <c r="DF21" s="44"/>
      <c r="DI21" s="43" t="s">
        <v>488</v>
      </c>
      <c r="DJ21" s="44">
        <v>860</v>
      </c>
      <c r="DM21" s="43"/>
      <c r="DN21" s="44"/>
      <c r="DQ21" s="43"/>
      <c r="DR21" s="44"/>
    </row>
    <row r="22" spans="2:122" ht="18.75" x14ac:dyDescent="0.15">
      <c r="H22" s="32" t="s">
        <v>3</v>
      </c>
      <c r="I22" s="37"/>
      <c r="J22" s="38" t="s">
        <v>118</v>
      </c>
      <c r="K22" s="38"/>
      <c r="L22" s="38" t="s">
        <v>120</v>
      </c>
      <c r="M22" s="38" t="s">
        <v>65</v>
      </c>
      <c r="N22" s="38" t="s">
        <v>65</v>
      </c>
      <c r="O22" s="38" t="s">
        <v>65</v>
      </c>
      <c r="P22" s="38"/>
      <c r="Q22" s="38"/>
      <c r="R22" s="38"/>
      <c r="S22" s="38"/>
      <c r="T22" s="38"/>
      <c r="U22" s="38" t="s">
        <v>489</v>
      </c>
      <c r="V22" s="38" t="s">
        <v>489</v>
      </c>
      <c r="W22" s="38"/>
      <c r="X22" s="38" t="s">
        <v>132</v>
      </c>
      <c r="Y22" s="38"/>
      <c r="Z22" s="38" t="s">
        <v>134</v>
      </c>
      <c r="AA22" s="38" t="s">
        <v>490</v>
      </c>
      <c r="AB22" s="38" t="s">
        <v>490</v>
      </c>
      <c r="AC22" s="38" t="s">
        <v>490</v>
      </c>
      <c r="AD22" s="38"/>
      <c r="AE22" s="38"/>
      <c r="AF22" s="38"/>
      <c r="AG22" s="38"/>
      <c r="AH22" s="38"/>
      <c r="AI22" s="38" t="s">
        <v>491</v>
      </c>
      <c r="AJ22" s="41" t="s">
        <v>491</v>
      </c>
      <c r="AK22" s="41"/>
      <c r="AQ22" s="44"/>
      <c r="AR22" s="26"/>
      <c r="AS22" s="43" t="s">
        <v>492</v>
      </c>
      <c r="AT22" s="44">
        <v>143</v>
      </c>
      <c r="AU22" s="44"/>
      <c r="AV22" s="26"/>
      <c r="AW22" s="43" t="s">
        <v>493</v>
      </c>
      <c r="AX22" s="44">
        <v>396</v>
      </c>
      <c r="AY22" s="44"/>
      <c r="AZ22" s="26"/>
      <c r="BA22" s="43"/>
      <c r="BB22" s="44"/>
      <c r="BG22" s="44"/>
      <c r="BI22" s="43"/>
      <c r="BJ22" s="44"/>
      <c r="BK22" s="44"/>
      <c r="BM22" s="43" t="s">
        <v>494</v>
      </c>
      <c r="BN22" s="44">
        <v>532</v>
      </c>
      <c r="BO22" s="44"/>
      <c r="BQ22" s="43"/>
      <c r="BR22" s="44"/>
      <c r="BS22" s="44"/>
      <c r="BU22" s="43" t="s">
        <v>495</v>
      </c>
      <c r="BV22" s="44">
        <v>813</v>
      </c>
      <c r="BW22" s="44"/>
      <c r="BY22" s="43" t="s">
        <v>496</v>
      </c>
      <c r="BZ22" s="44">
        <v>358</v>
      </c>
      <c r="CA22" s="44"/>
      <c r="CC22" s="43" t="s">
        <v>497</v>
      </c>
      <c r="CD22" s="44">
        <v>90</v>
      </c>
      <c r="CG22" s="43"/>
      <c r="CH22" s="44"/>
      <c r="CK22" s="43" t="s">
        <v>498</v>
      </c>
      <c r="CL22" s="44">
        <v>586</v>
      </c>
      <c r="CM22" s="44"/>
      <c r="CO22" s="43" t="s">
        <v>499</v>
      </c>
      <c r="CP22" s="44">
        <v>20</v>
      </c>
      <c r="CQ22" s="44"/>
      <c r="CS22" s="43" t="s">
        <v>500</v>
      </c>
      <c r="CT22" s="44">
        <v>59</v>
      </c>
      <c r="CU22" s="44"/>
      <c r="CW22" s="43" t="s">
        <v>501</v>
      </c>
      <c r="CX22" s="44">
        <v>739</v>
      </c>
      <c r="DA22" s="43" t="s">
        <v>502</v>
      </c>
      <c r="DB22" s="44">
        <v>196</v>
      </c>
      <c r="DE22" s="43"/>
      <c r="DF22" s="44"/>
      <c r="DI22" s="43" t="s">
        <v>503</v>
      </c>
      <c r="DJ22" s="44">
        <v>885</v>
      </c>
      <c r="DM22" s="43"/>
      <c r="DN22" s="44"/>
      <c r="DQ22" s="43"/>
      <c r="DR22" s="44"/>
    </row>
    <row r="23" spans="2:122" ht="18.75" x14ac:dyDescent="0.15">
      <c r="AQ23" s="44"/>
      <c r="AR23" s="26"/>
      <c r="AS23" s="43" t="s">
        <v>504</v>
      </c>
      <c r="AT23" s="44">
        <v>144</v>
      </c>
      <c r="AU23" s="44"/>
      <c r="AV23" s="26"/>
      <c r="AW23" s="43" t="s">
        <v>505</v>
      </c>
      <c r="AX23" s="44">
        <v>397</v>
      </c>
      <c r="AY23" s="44"/>
      <c r="AZ23" s="26"/>
      <c r="BA23" s="43"/>
      <c r="BB23" s="44"/>
      <c r="BG23" s="44"/>
      <c r="BI23" s="43"/>
      <c r="BJ23" s="44"/>
      <c r="BK23" s="44"/>
      <c r="BM23" s="43" t="s">
        <v>506</v>
      </c>
      <c r="BN23" s="44">
        <v>534</v>
      </c>
      <c r="BO23" s="44"/>
      <c r="BQ23" s="43"/>
      <c r="BR23" s="44"/>
      <c r="BS23" s="44"/>
      <c r="BU23" s="43" t="s">
        <v>507</v>
      </c>
      <c r="BV23" s="44">
        <v>822</v>
      </c>
      <c r="BW23" s="44"/>
      <c r="BY23" s="43" t="s">
        <v>508</v>
      </c>
      <c r="BZ23" s="44">
        <v>359</v>
      </c>
      <c r="CA23" s="44"/>
      <c r="CC23" s="43" t="s">
        <v>509</v>
      </c>
      <c r="CD23" s="44">
        <v>91</v>
      </c>
      <c r="CG23" s="43"/>
      <c r="CH23" s="44"/>
      <c r="CK23" s="43" t="s">
        <v>510</v>
      </c>
      <c r="CL23" s="44">
        <v>641</v>
      </c>
      <c r="CM23" s="44"/>
      <c r="CO23" s="43" t="s">
        <v>511</v>
      </c>
      <c r="CP23" s="44">
        <v>21</v>
      </c>
      <c r="CQ23" s="44"/>
      <c r="CS23" s="43" t="s">
        <v>512</v>
      </c>
      <c r="CT23" s="44">
        <v>60</v>
      </c>
      <c r="CU23" s="44"/>
      <c r="CW23" s="43" t="s">
        <v>513</v>
      </c>
      <c r="CX23" s="44">
        <v>761</v>
      </c>
      <c r="DA23" s="43" t="s">
        <v>514</v>
      </c>
      <c r="DB23" s="44">
        <v>197</v>
      </c>
      <c r="DE23" s="43"/>
      <c r="DF23" s="44"/>
      <c r="DI23" s="43" t="s">
        <v>515</v>
      </c>
      <c r="DJ23" s="44">
        <v>886</v>
      </c>
      <c r="DM23" s="43"/>
      <c r="DN23" s="44"/>
      <c r="DQ23" s="43"/>
      <c r="DR23" s="44"/>
    </row>
    <row r="24" spans="2:122" x14ac:dyDescent="0.15">
      <c r="B24" s="28" t="s">
        <v>516</v>
      </c>
      <c r="C24" s="28" t="s">
        <v>517</v>
      </c>
      <c r="D24" s="28" t="s">
        <v>518</v>
      </c>
      <c r="E24" s="28" t="s">
        <v>519</v>
      </c>
      <c r="H24" s="31" t="s">
        <v>520</v>
      </c>
      <c r="I24" s="35"/>
      <c r="J24" s="36"/>
      <c r="K24" s="36"/>
      <c r="L24" s="36"/>
      <c r="M24" s="36"/>
      <c r="N24" s="36"/>
      <c r="O24" s="39"/>
      <c r="P24" s="36"/>
      <c r="Q24" s="36"/>
      <c r="R24" s="36"/>
      <c r="S24" s="36"/>
      <c r="T24" s="36"/>
      <c r="U24" s="36"/>
      <c r="V24" s="36"/>
      <c r="W24" s="36"/>
      <c r="X24" s="36"/>
      <c r="Y24" s="36"/>
      <c r="Z24" s="36"/>
      <c r="AA24" s="36"/>
      <c r="AB24" s="36"/>
      <c r="AC24" s="39"/>
      <c r="AD24" s="36"/>
      <c r="AE24" s="36"/>
      <c r="AF24" s="36"/>
      <c r="AG24" s="36"/>
      <c r="AH24" s="36"/>
      <c r="AI24" s="36"/>
      <c r="AJ24" s="39"/>
      <c r="AQ24" s="44"/>
      <c r="AR24" s="26"/>
      <c r="AS24" s="43" t="s">
        <v>521</v>
      </c>
      <c r="AT24" s="44">
        <v>145</v>
      </c>
      <c r="AU24" s="44"/>
      <c r="AV24" s="26"/>
      <c r="AW24" s="43" t="s">
        <v>522</v>
      </c>
      <c r="AX24" s="44">
        <v>398</v>
      </c>
      <c r="AY24" s="44"/>
      <c r="AZ24" s="26"/>
      <c r="BA24" s="43"/>
      <c r="BB24" s="44"/>
      <c r="BG24" s="44"/>
      <c r="BI24" s="43"/>
      <c r="BJ24" s="44"/>
      <c r="BK24" s="44"/>
      <c r="BM24" s="43" t="s">
        <v>523</v>
      </c>
      <c r="BN24" s="44">
        <v>535</v>
      </c>
      <c r="BO24" s="44"/>
      <c r="BQ24" s="43"/>
      <c r="BR24" s="44"/>
      <c r="BS24" s="44"/>
      <c r="BU24" s="43" t="s">
        <v>524</v>
      </c>
      <c r="BV24" s="44">
        <v>577</v>
      </c>
      <c r="BW24" s="44"/>
      <c r="BY24" s="43" t="s">
        <v>525</v>
      </c>
      <c r="BZ24" s="44">
        <v>360</v>
      </c>
      <c r="CA24" s="44"/>
      <c r="CC24" s="43" t="s">
        <v>526</v>
      </c>
      <c r="CD24" s="44">
        <v>92</v>
      </c>
      <c r="CG24" s="43"/>
      <c r="CH24" s="44"/>
      <c r="CK24" s="43" t="s">
        <v>527</v>
      </c>
      <c r="CL24" s="44">
        <v>642</v>
      </c>
      <c r="CM24" s="44"/>
      <c r="CO24" s="43" t="s">
        <v>528</v>
      </c>
      <c r="CP24" s="44">
        <v>22</v>
      </c>
      <c r="CQ24" s="44"/>
      <c r="CS24" s="43" t="s">
        <v>529</v>
      </c>
      <c r="CT24" s="44">
        <v>61</v>
      </c>
      <c r="CU24" s="44"/>
      <c r="CW24" s="43" t="s">
        <v>530</v>
      </c>
      <c r="CX24" s="44">
        <v>762</v>
      </c>
      <c r="DA24" s="43" t="s">
        <v>531</v>
      </c>
      <c r="DB24" s="44">
        <v>238</v>
      </c>
      <c r="DE24" s="43"/>
      <c r="DF24" s="44"/>
      <c r="DM24" s="43"/>
      <c r="DN24" s="44"/>
      <c r="DQ24" s="43"/>
      <c r="DR24" s="44"/>
    </row>
    <row r="25" spans="2:122" x14ac:dyDescent="0.15">
      <c r="H25" s="32" t="s">
        <v>48</v>
      </c>
      <c r="I25" s="37"/>
      <c r="J25" s="38" t="s">
        <v>118</v>
      </c>
      <c r="K25" s="38" t="s">
        <v>119</v>
      </c>
      <c r="L25" s="38" t="s">
        <v>120</v>
      </c>
      <c r="M25" s="38" t="s">
        <v>65</v>
      </c>
      <c r="N25" s="38" t="s">
        <v>65</v>
      </c>
      <c r="O25" s="38" t="s">
        <v>532</v>
      </c>
      <c r="P25" s="38"/>
      <c r="Q25" s="38"/>
      <c r="R25" s="38"/>
      <c r="S25" s="38"/>
      <c r="T25" s="38"/>
      <c r="U25" s="38"/>
      <c r="V25" s="38"/>
      <c r="W25" s="38"/>
      <c r="X25" s="38" t="s">
        <v>132</v>
      </c>
      <c r="Y25" s="38"/>
      <c r="Z25" s="38" t="s">
        <v>134</v>
      </c>
      <c r="AA25" s="38" t="s">
        <v>490</v>
      </c>
      <c r="AB25" s="38" t="s">
        <v>490</v>
      </c>
      <c r="AC25" s="38" t="s">
        <v>532</v>
      </c>
      <c r="AD25" s="38"/>
      <c r="AE25" s="38"/>
      <c r="AF25" s="38"/>
      <c r="AG25" s="38"/>
      <c r="AH25" s="38"/>
      <c r="AI25" s="38"/>
      <c r="AJ25" s="41"/>
      <c r="AQ25" s="44"/>
      <c r="AR25" s="26"/>
      <c r="AS25" s="43" t="s">
        <v>533</v>
      </c>
      <c r="AT25" s="44">
        <v>146</v>
      </c>
      <c r="AU25" s="44"/>
      <c r="AV25" s="26"/>
      <c r="AW25" s="43" t="s">
        <v>534</v>
      </c>
      <c r="AX25" s="44">
        <v>399</v>
      </c>
      <c r="AY25" s="44"/>
      <c r="AZ25" s="26"/>
      <c r="BA25" s="43"/>
      <c r="BB25" s="44"/>
      <c r="BG25" s="44"/>
      <c r="BI25" s="43"/>
      <c r="BJ25" s="44"/>
      <c r="BK25" s="44"/>
      <c r="BM25" s="43" t="s">
        <v>535</v>
      </c>
      <c r="BN25" s="44">
        <v>537</v>
      </c>
      <c r="BO25" s="44"/>
      <c r="BQ25" s="43"/>
      <c r="BR25" s="44"/>
      <c r="BS25" s="44"/>
      <c r="BT25" s="26" t="s">
        <v>174</v>
      </c>
      <c r="BU25" s="43" t="s">
        <v>536</v>
      </c>
      <c r="BV25" s="44">
        <v>637</v>
      </c>
      <c r="BW25" s="44"/>
      <c r="BY25" s="43" t="s">
        <v>537</v>
      </c>
      <c r="BZ25" s="44">
        <v>500</v>
      </c>
      <c r="CA25" s="44"/>
      <c r="CC25" s="43" t="s">
        <v>538</v>
      </c>
      <c r="CD25" s="44">
        <v>93</v>
      </c>
      <c r="CG25" s="43"/>
      <c r="CH25" s="44"/>
      <c r="CK25" s="43" t="s">
        <v>539</v>
      </c>
      <c r="CL25" s="44">
        <v>643</v>
      </c>
      <c r="CM25" s="44"/>
      <c r="CO25" s="43" t="s">
        <v>540</v>
      </c>
      <c r="CP25" s="44">
        <v>23</v>
      </c>
      <c r="CQ25" s="44"/>
      <c r="CS25" s="43" t="s">
        <v>541</v>
      </c>
      <c r="CT25" s="44">
        <v>62</v>
      </c>
      <c r="CU25" s="44"/>
      <c r="CW25" s="43" t="s">
        <v>542</v>
      </c>
      <c r="CX25" s="44">
        <v>824</v>
      </c>
      <c r="DA25" s="43" t="s">
        <v>543</v>
      </c>
      <c r="DB25" s="44">
        <v>239</v>
      </c>
      <c r="DE25" s="43"/>
      <c r="DF25" s="44"/>
      <c r="DM25" s="43"/>
      <c r="DN25" s="44"/>
      <c r="DQ25" s="43"/>
      <c r="DR25" s="44"/>
    </row>
    <row r="26" spans="2:122" x14ac:dyDescent="0.15">
      <c r="B26" s="26" t="s">
        <v>489</v>
      </c>
      <c r="C26" s="26" t="s">
        <v>65</v>
      </c>
      <c r="D26" s="26" t="s">
        <v>120</v>
      </c>
      <c r="E26" s="26" t="s">
        <v>118</v>
      </c>
      <c r="AQ26" s="44"/>
      <c r="AR26" s="26"/>
      <c r="AS26" s="43" t="s">
        <v>544</v>
      </c>
      <c r="AT26" s="44">
        <v>147</v>
      </c>
      <c r="AU26" s="44"/>
      <c r="AV26" s="26"/>
      <c r="AW26" s="43" t="s">
        <v>545</v>
      </c>
      <c r="AX26" s="44">
        <v>400</v>
      </c>
      <c r="AY26" s="44"/>
      <c r="AZ26" s="26"/>
      <c r="BA26" s="43"/>
      <c r="BB26" s="44"/>
      <c r="BG26" s="44"/>
      <c r="BI26" s="43"/>
      <c r="BJ26" s="44"/>
      <c r="BK26" s="44"/>
      <c r="BM26" s="43" t="s">
        <v>546</v>
      </c>
      <c r="BN26" s="44">
        <v>538</v>
      </c>
      <c r="BO26" s="44"/>
      <c r="BQ26" s="43"/>
      <c r="BR26" s="44"/>
      <c r="BS26" s="44"/>
      <c r="BU26" s="43" t="s">
        <v>547</v>
      </c>
      <c r="BV26" s="44">
        <v>714</v>
      </c>
      <c r="BW26" s="44"/>
      <c r="BY26" s="43" t="s">
        <v>548</v>
      </c>
      <c r="BZ26" s="44">
        <v>501</v>
      </c>
      <c r="CA26" s="44"/>
      <c r="CC26" s="43" t="s">
        <v>549</v>
      </c>
      <c r="CD26" s="44">
        <v>94</v>
      </c>
      <c r="CG26" s="43"/>
      <c r="CH26" s="44"/>
      <c r="CK26" s="43" t="s">
        <v>550</v>
      </c>
      <c r="CL26" s="44">
        <v>644</v>
      </c>
      <c r="CM26" s="44"/>
      <c r="CO26" s="43" t="s">
        <v>551</v>
      </c>
      <c r="CP26" s="44">
        <v>24</v>
      </c>
      <c r="CQ26" s="44"/>
      <c r="CS26" s="43" t="s">
        <v>552</v>
      </c>
      <c r="CT26" s="44">
        <v>63</v>
      </c>
      <c r="CU26" s="44"/>
      <c r="CW26" s="43" t="s">
        <v>553</v>
      </c>
      <c r="CX26" s="44">
        <v>829</v>
      </c>
      <c r="DA26" s="43" t="s">
        <v>554</v>
      </c>
      <c r="DB26" s="44">
        <v>240</v>
      </c>
      <c r="DE26" s="43"/>
      <c r="DF26" s="44"/>
      <c r="DM26" s="43"/>
      <c r="DN26" s="44"/>
      <c r="DQ26" s="43"/>
      <c r="DR26" s="44"/>
    </row>
    <row r="27" spans="2:122" x14ac:dyDescent="0.15">
      <c r="AQ27" s="44"/>
      <c r="AR27" s="26"/>
      <c r="AS27" s="43" t="s">
        <v>555</v>
      </c>
      <c r="AT27" s="44">
        <v>148</v>
      </c>
      <c r="AU27" s="44"/>
      <c r="AV27" s="26"/>
      <c r="AW27" s="43" t="s">
        <v>556</v>
      </c>
      <c r="AX27" s="44">
        <v>401</v>
      </c>
      <c r="AY27" s="44"/>
      <c r="AZ27" s="26"/>
      <c r="BA27" s="43"/>
      <c r="BB27" s="44"/>
      <c r="BG27" s="44"/>
      <c r="BI27" s="43"/>
      <c r="BJ27" s="44"/>
      <c r="BK27" s="44"/>
      <c r="BM27" s="43" t="s">
        <v>557</v>
      </c>
      <c r="BN27" s="44">
        <v>539</v>
      </c>
      <c r="BO27" s="44"/>
      <c r="BQ27" s="43"/>
      <c r="BR27" s="44"/>
      <c r="BS27" s="44"/>
      <c r="BU27" s="43" t="s">
        <v>558</v>
      </c>
      <c r="BV27" s="44">
        <v>767</v>
      </c>
      <c r="BW27" s="44"/>
      <c r="BY27" s="43" t="s">
        <v>559</v>
      </c>
      <c r="BZ27" s="44">
        <v>502</v>
      </c>
      <c r="CA27" s="44"/>
      <c r="CC27" s="43" t="s">
        <v>560</v>
      </c>
      <c r="CD27" s="44">
        <v>95</v>
      </c>
      <c r="CG27" s="43"/>
      <c r="CH27" s="44"/>
      <c r="CK27" s="43" t="s">
        <v>561</v>
      </c>
      <c r="CL27" s="44">
        <v>648</v>
      </c>
      <c r="CM27" s="44"/>
      <c r="CO27" s="43" t="s">
        <v>562</v>
      </c>
      <c r="CP27" s="44">
        <v>236</v>
      </c>
      <c r="CQ27" s="44"/>
      <c r="CS27" s="43" t="s">
        <v>563</v>
      </c>
      <c r="CT27" s="44">
        <v>64</v>
      </c>
      <c r="CU27" s="44"/>
      <c r="CW27" s="43" t="s">
        <v>564</v>
      </c>
      <c r="CX27" s="44">
        <v>835</v>
      </c>
      <c r="DA27" s="43" t="s">
        <v>565</v>
      </c>
      <c r="DB27" s="44">
        <v>241</v>
      </c>
      <c r="DE27" s="43"/>
      <c r="DF27" s="44"/>
      <c r="DM27" s="43"/>
      <c r="DN27" s="44"/>
      <c r="DQ27" s="43"/>
      <c r="DR27" s="44"/>
    </row>
    <row r="28" spans="2:122" x14ac:dyDescent="0.15">
      <c r="K28" s="40" t="s">
        <v>180</v>
      </c>
      <c r="L28" s="40" t="s">
        <v>178</v>
      </c>
      <c r="M28" s="40" t="s">
        <v>176</v>
      </c>
      <c r="N28" s="40" t="s">
        <v>174</v>
      </c>
      <c r="O28" s="40" t="s">
        <v>566</v>
      </c>
      <c r="P28" s="40"/>
      <c r="Q28" s="40" t="s">
        <v>567</v>
      </c>
      <c r="R28" s="40"/>
      <c r="S28" s="40"/>
      <c r="T28" s="40"/>
      <c r="U28" s="40"/>
      <c r="V28" s="40"/>
      <c r="W28" s="40"/>
      <c r="AQ28" s="44"/>
      <c r="AR28" s="26"/>
      <c r="AS28" s="43" t="s">
        <v>568</v>
      </c>
      <c r="AT28" s="44">
        <v>150</v>
      </c>
      <c r="AU28" s="44"/>
      <c r="AV28" s="26"/>
      <c r="AW28" s="43" t="s">
        <v>569</v>
      </c>
      <c r="AX28" s="44">
        <v>402</v>
      </c>
      <c r="AY28" s="44"/>
      <c r="AZ28" s="26"/>
      <c r="BA28" s="43"/>
      <c r="BB28" s="44"/>
      <c r="BG28" s="44"/>
      <c r="BI28" s="43"/>
      <c r="BJ28" s="44"/>
      <c r="BK28" s="44"/>
      <c r="BM28" s="43" t="s">
        <v>570</v>
      </c>
      <c r="BN28" s="44">
        <v>540</v>
      </c>
      <c r="BO28" s="44"/>
      <c r="BQ28" s="43"/>
      <c r="BR28" s="44"/>
      <c r="BS28" s="44"/>
      <c r="BU28" s="43" t="s">
        <v>571</v>
      </c>
      <c r="BV28" s="44">
        <v>880</v>
      </c>
      <c r="BW28" s="44"/>
      <c r="BY28" s="43" t="s">
        <v>572</v>
      </c>
      <c r="BZ28" s="44">
        <v>503</v>
      </c>
      <c r="CA28" s="44"/>
      <c r="CC28" s="43" t="s">
        <v>573</v>
      </c>
      <c r="CD28" s="44">
        <v>96</v>
      </c>
      <c r="CG28" s="43"/>
      <c r="CH28" s="44"/>
      <c r="CK28" s="43" t="s">
        <v>574</v>
      </c>
      <c r="CL28" s="44">
        <v>652</v>
      </c>
      <c r="CM28" s="44"/>
      <c r="CO28" s="43" t="s">
        <v>575</v>
      </c>
      <c r="CP28" s="44">
        <v>479</v>
      </c>
      <c r="CQ28" s="44"/>
      <c r="CS28" s="43" t="s">
        <v>576</v>
      </c>
      <c r="CT28" s="44">
        <v>65</v>
      </c>
      <c r="CU28" s="44"/>
      <c r="CW28" s="43"/>
      <c r="CX28" s="44"/>
      <c r="DA28" s="43" t="s">
        <v>577</v>
      </c>
      <c r="DB28" s="44">
        <v>242</v>
      </c>
      <c r="DE28" s="43"/>
      <c r="DF28" s="44"/>
      <c r="DM28" s="43"/>
      <c r="DN28" s="44"/>
      <c r="DQ28" s="43"/>
      <c r="DR28" s="44"/>
    </row>
    <row r="29" spans="2:122" x14ac:dyDescent="0.15">
      <c r="J29" s="25" t="s">
        <v>578</v>
      </c>
      <c r="K29" s="25">
        <v>200</v>
      </c>
      <c r="L29" s="25">
        <v>400</v>
      </c>
      <c r="M29" s="25">
        <v>500</v>
      </c>
      <c r="N29" s="25">
        <v>800</v>
      </c>
      <c r="O29" s="25">
        <v>500</v>
      </c>
      <c r="Q29" s="25">
        <v>800</v>
      </c>
      <c r="AQ29" s="44"/>
      <c r="AR29" s="26"/>
      <c r="AS29" s="43" t="s">
        <v>579</v>
      </c>
      <c r="AT29" s="44">
        <v>153</v>
      </c>
      <c r="AU29" s="44"/>
      <c r="AV29" s="26"/>
      <c r="AW29" s="43" t="s">
        <v>580</v>
      </c>
      <c r="AX29" s="44">
        <v>403</v>
      </c>
      <c r="AY29" s="44"/>
      <c r="AZ29" s="26"/>
      <c r="BA29" s="43"/>
      <c r="BB29" s="44"/>
      <c r="BG29" s="44"/>
      <c r="BI29" s="43"/>
      <c r="BJ29" s="44"/>
      <c r="BK29" s="44"/>
      <c r="BM29" s="43" t="s">
        <v>581</v>
      </c>
      <c r="BN29" s="44">
        <v>541</v>
      </c>
      <c r="BO29" s="44"/>
      <c r="BQ29" s="43"/>
      <c r="BR29" s="44"/>
      <c r="BS29" s="44"/>
      <c r="BU29" s="43" t="s">
        <v>582</v>
      </c>
      <c r="BV29" s="44">
        <v>889</v>
      </c>
      <c r="BW29" s="44"/>
      <c r="BY29" s="43" t="s">
        <v>583</v>
      </c>
      <c r="BZ29" s="44">
        <v>504</v>
      </c>
      <c r="CA29" s="44"/>
      <c r="CC29" s="43" t="s">
        <v>584</v>
      </c>
      <c r="CD29" s="44">
        <v>97</v>
      </c>
      <c r="CG29" s="43"/>
      <c r="CH29" s="44"/>
      <c r="CK29" s="43" t="s">
        <v>585</v>
      </c>
      <c r="CL29" s="44">
        <v>671</v>
      </c>
      <c r="CM29" s="44"/>
      <c r="CO29" s="43" t="s">
        <v>586</v>
      </c>
      <c r="CP29" s="44">
        <v>480</v>
      </c>
      <c r="CQ29" s="44"/>
      <c r="CS29" s="43" t="s">
        <v>587</v>
      </c>
      <c r="CT29" s="44">
        <v>66</v>
      </c>
      <c r="CU29" s="44"/>
      <c r="CW29" s="43"/>
      <c r="CX29" s="44"/>
      <c r="DA29" s="43" t="s">
        <v>588</v>
      </c>
      <c r="DB29" s="44">
        <v>243</v>
      </c>
      <c r="DE29" s="43"/>
      <c r="DF29" s="44"/>
      <c r="DM29" s="43"/>
      <c r="DN29" s="44"/>
      <c r="DQ29" s="43"/>
      <c r="DR29" s="44"/>
    </row>
    <row r="30" spans="2:122" x14ac:dyDescent="0.15">
      <c r="B30" s="28" t="s">
        <v>589</v>
      </c>
      <c r="C30" s="28" t="s">
        <v>590</v>
      </c>
      <c r="D30" s="28" t="s">
        <v>591</v>
      </c>
      <c r="E30" s="28" t="s">
        <v>592</v>
      </c>
      <c r="J30" s="25">
        <f>一覧様式!V94</f>
        <v>0</v>
      </c>
      <c r="K30" s="25">
        <f t="shared" ref="K30:Q30" si="0">$J$30*K29</f>
        <v>0</v>
      </c>
      <c r="L30" s="25">
        <f t="shared" si="0"/>
        <v>0</v>
      </c>
      <c r="M30" s="25">
        <f t="shared" si="0"/>
        <v>0</v>
      </c>
      <c r="N30" s="25">
        <f t="shared" si="0"/>
        <v>0</v>
      </c>
      <c r="O30" s="25">
        <f t="shared" si="0"/>
        <v>0</v>
      </c>
      <c r="Q30" s="25">
        <f t="shared" si="0"/>
        <v>0</v>
      </c>
      <c r="AQ30" s="44"/>
      <c r="AR30" s="26"/>
      <c r="AS30" s="43" t="s">
        <v>593</v>
      </c>
      <c r="AT30" s="44">
        <v>366</v>
      </c>
      <c r="AU30" s="44"/>
      <c r="AV30" s="26"/>
      <c r="AW30" s="43" t="s">
        <v>594</v>
      </c>
      <c r="AX30" s="44">
        <v>404</v>
      </c>
      <c r="AY30" s="44"/>
      <c r="AZ30" s="26"/>
      <c r="BA30" s="43"/>
      <c r="BB30" s="44"/>
      <c r="BG30" s="44"/>
      <c r="BI30" s="43"/>
      <c r="BJ30" s="44"/>
      <c r="BK30" s="44"/>
      <c r="BM30" s="43" t="s">
        <v>595</v>
      </c>
      <c r="BN30" s="44">
        <v>542</v>
      </c>
      <c r="BO30" s="44"/>
      <c r="BQ30" s="43"/>
      <c r="BR30" s="44"/>
      <c r="BS30" s="44"/>
      <c r="BU30" s="43" t="s">
        <v>596</v>
      </c>
      <c r="BV30" s="44">
        <v>659</v>
      </c>
      <c r="BW30" s="44"/>
      <c r="BY30" s="43" t="s">
        <v>597</v>
      </c>
      <c r="BZ30" s="44">
        <v>505</v>
      </c>
      <c r="CA30" s="44"/>
      <c r="CC30" s="43" t="s">
        <v>598</v>
      </c>
      <c r="CD30" s="44">
        <v>98</v>
      </c>
      <c r="CG30" s="43"/>
      <c r="CH30" s="44"/>
      <c r="CK30" s="43" t="s">
        <v>599</v>
      </c>
      <c r="CL30" s="44">
        <v>715</v>
      </c>
      <c r="CM30" s="44"/>
      <c r="CO30" s="43" t="s">
        <v>600</v>
      </c>
      <c r="CP30" s="44">
        <v>481</v>
      </c>
      <c r="CQ30" s="44"/>
      <c r="CS30" s="43" t="s">
        <v>601</v>
      </c>
      <c r="CT30" s="44">
        <v>67</v>
      </c>
      <c r="CU30" s="44"/>
      <c r="CW30" s="43"/>
      <c r="CX30" s="44"/>
      <c r="DA30" s="43" t="s">
        <v>602</v>
      </c>
      <c r="DB30" s="44">
        <v>244</v>
      </c>
      <c r="DE30" s="43"/>
      <c r="DF30" s="44"/>
      <c r="DM30" s="43"/>
      <c r="DN30" s="44"/>
      <c r="DQ30" s="43"/>
      <c r="DR30" s="44"/>
    </row>
    <row r="31" spans="2:122" x14ac:dyDescent="0.15">
      <c r="AQ31" s="44"/>
      <c r="AR31" s="26"/>
      <c r="AS31" s="43" t="s">
        <v>603</v>
      </c>
      <c r="AT31" s="44">
        <v>367</v>
      </c>
      <c r="AU31" s="44"/>
      <c r="AV31" s="26"/>
      <c r="AW31" s="43" t="s">
        <v>604</v>
      </c>
      <c r="AX31" s="44">
        <v>405</v>
      </c>
      <c r="AY31" s="44"/>
      <c r="AZ31" s="26"/>
      <c r="BA31" s="43"/>
      <c r="BB31" s="44"/>
      <c r="BG31" s="44"/>
      <c r="BI31" s="43"/>
      <c r="BJ31" s="44"/>
      <c r="BK31" s="44"/>
      <c r="BM31" s="43" t="s">
        <v>605</v>
      </c>
      <c r="BN31" s="44">
        <v>543</v>
      </c>
      <c r="BO31" s="44"/>
      <c r="BQ31" s="43"/>
      <c r="BR31" s="44"/>
      <c r="BS31" s="44"/>
      <c r="BU31" s="43" t="s">
        <v>606</v>
      </c>
      <c r="BV31" s="44">
        <v>691</v>
      </c>
      <c r="BW31" s="44"/>
      <c r="BY31" s="43" t="s">
        <v>607</v>
      </c>
      <c r="BZ31" s="44">
        <v>506</v>
      </c>
      <c r="CA31" s="44"/>
      <c r="CC31" s="43" t="s">
        <v>608</v>
      </c>
      <c r="CD31" s="44">
        <v>99</v>
      </c>
      <c r="CG31" s="43"/>
      <c r="CH31" s="44"/>
      <c r="CK31" s="43" t="s">
        <v>609</v>
      </c>
      <c r="CL31" s="44">
        <v>719</v>
      </c>
      <c r="CM31" s="44"/>
      <c r="CO31" s="43" t="s">
        <v>610</v>
      </c>
      <c r="CP31" s="44">
        <v>482</v>
      </c>
      <c r="CQ31" s="44"/>
      <c r="CS31" s="43" t="s">
        <v>611</v>
      </c>
      <c r="CT31" s="44">
        <v>68</v>
      </c>
      <c r="CU31" s="44"/>
      <c r="CW31" s="43"/>
      <c r="CX31" s="44"/>
      <c r="DA31" s="43" t="s">
        <v>612</v>
      </c>
      <c r="DB31" s="44">
        <v>245</v>
      </c>
      <c r="DE31" s="43"/>
      <c r="DF31" s="44"/>
      <c r="DM31" s="43"/>
      <c r="DN31" s="44"/>
      <c r="DQ31" s="43"/>
      <c r="DR31" s="44"/>
    </row>
    <row r="32" spans="2:122" x14ac:dyDescent="0.15">
      <c r="B32" s="26" t="s">
        <v>491</v>
      </c>
      <c r="C32" s="26" t="s">
        <v>490</v>
      </c>
      <c r="D32" s="26" t="s">
        <v>134</v>
      </c>
      <c r="E32" s="26" t="s">
        <v>132</v>
      </c>
      <c r="J32" s="25" t="s">
        <v>613</v>
      </c>
      <c r="K32" s="25">
        <v>1000</v>
      </c>
      <c r="L32" s="25">
        <v>1000</v>
      </c>
      <c r="M32" s="25">
        <v>1500</v>
      </c>
      <c r="N32" s="25">
        <v>2500</v>
      </c>
      <c r="AQ32" s="44"/>
      <c r="AR32" s="26"/>
      <c r="AS32" s="43" t="s">
        <v>614</v>
      </c>
      <c r="AT32" s="44">
        <v>368</v>
      </c>
      <c r="AU32" s="44"/>
      <c r="AV32" s="26"/>
      <c r="AW32" s="43" t="s">
        <v>615</v>
      </c>
      <c r="AX32" s="44">
        <v>406</v>
      </c>
      <c r="AY32" s="44"/>
      <c r="AZ32" s="26"/>
      <c r="BA32" s="43"/>
      <c r="BB32" s="44"/>
      <c r="BG32" s="44"/>
      <c r="BI32" s="43"/>
      <c r="BJ32" s="44"/>
      <c r="BK32" s="44"/>
      <c r="BM32" s="43" t="s">
        <v>616</v>
      </c>
      <c r="BN32" s="44">
        <v>544</v>
      </c>
      <c r="BO32" s="44"/>
      <c r="BQ32" s="43"/>
      <c r="BR32" s="44"/>
      <c r="BS32" s="44"/>
      <c r="BU32" s="43" t="s">
        <v>617</v>
      </c>
      <c r="BV32" s="44">
        <v>693</v>
      </c>
      <c r="BW32" s="44"/>
      <c r="BY32" s="43" t="s">
        <v>618</v>
      </c>
      <c r="BZ32" s="44">
        <v>507</v>
      </c>
      <c r="CA32" s="44"/>
      <c r="CC32" s="43" t="s">
        <v>619</v>
      </c>
      <c r="CD32" s="44">
        <v>100</v>
      </c>
      <c r="CG32" s="43"/>
      <c r="CH32" s="44"/>
      <c r="CK32" s="43" t="s">
        <v>620</v>
      </c>
      <c r="CL32" s="44">
        <v>729</v>
      </c>
      <c r="CM32" s="44"/>
      <c r="CO32" s="43" t="s">
        <v>621</v>
      </c>
      <c r="CP32" s="44">
        <v>483</v>
      </c>
      <c r="CQ32" s="44"/>
      <c r="CS32" s="43" t="s">
        <v>622</v>
      </c>
      <c r="CT32" s="44">
        <v>69</v>
      </c>
      <c r="CU32" s="44"/>
      <c r="CW32" s="43"/>
      <c r="CX32" s="44"/>
      <c r="DA32" s="43" t="s">
        <v>623</v>
      </c>
      <c r="DB32" s="44">
        <v>246</v>
      </c>
      <c r="DE32" s="43"/>
      <c r="DF32" s="44"/>
      <c r="DM32" s="43"/>
      <c r="DN32" s="44"/>
      <c r="DQ32" s="43"/>
      <c r="DR32" s="44"/>
    </row>
    <row r="33" spans="10:122" x14ac:dyDescent="0.15">
      <c r="J33" s="25">
        <f>一覧様式!V93</f>
        <v>0</v>
      </c>
      <c r="K33" s="25" t="e">
        <f t="shared" ref="K33:N33" si="1">#N/A</f>
        <v>#N/A</v>
      </c>
      <c r="L33" s="25" t="e">
        <f t="shared" si="1"/>
        <v>#N/A</v>
      </c>
      <c r="M33" s="25" t="e">
        <f t="shared" si="1"/>
        <v>#N/A</v>
      </c>
      <c r="N33" s="25" t="e">
        <f t="shared" si="1"/>
        <v>#N/A</v>
      </c>
      <c r="AQ33" s="44"/>
      <c r="AR33" s="26"/>
      <c r="AS33" s="43" t="s">
        <v>624</v>
      </c>
      <c r="AT33" s="44">
        <v>369</v>
      </c>
      <c r="AU33" s="44"/>
      <c r="AV33" s="26"/>
      <c r="AW33" s="43" t="s">
        <v>625</v>
      </c>
      <c r="AX33" s="44">
        <v>407</v>
      </c>
      <c r="AY33" s="44"/>
      <c r="AZ33" s="26"/>
      <c r="BA33" s="43"/>
      <c r="BB33" s="44"/>
      <c r="BG33" s="44"/>
      <c r="BI33" s="43"/>
      <c r="BJ33" s="44"/>
      <c r="BK33" s="44"/>
      <c r="BM33" s="43" t="s">
        <v>626</v>
      </c>
      <c r="BN33" s="44">
        <v>545</v>
      </c>
      <c r="BO33" s="44"/>
      <c r="BQ33" s="43"/>
      <c r="BR33" s="44"/>
      <c r="BS33" s="44"/>
      <c r="BU33" s="43" t="s">
        <v>627</v>
      </c>
      <c r="BV33" s="44">
        <v>713</v>
      </c>
      <c r="BW33" s="44"/>
      <c r="BY33" s="43" t="s">
        <v>628</v>
      </c>
      <c r="BZ33" s="44">
        <v>508</v>
      </c>
      <c r="CA33" s="44"/>
      <c r="CC33" s="43" t="s">
        <v>629</v>
      </c>
      <c r="CD33" s="44">
        <v>101</v>
      </c>
      <c r="CG33" s="43"/>
      <c r="CH33" s="44"/>
      <c r="CK33" s="43" t="s">
        <v>630</v>
      </c>
      <c r="CL33" s="44">
        <v>747</v>
      </c>
      <c r="CM33" s="44"/>
      <c r="CO33" s="43" t="s">
        <v>631</v>
      </c>
      <c r="CP33" s="44">
        <v>484</v>
      </c>
      <c r="CQ33" s="44"/>
      <c r="CS33" s="43" t="s">
        <v>632</v>
      </c>
      <c r="CT33" s="44">
        <v>70</v>
      </c>
      <c r="CU33" s="44"/>
      <c r="CW33" s="43"/>
      <c r="CX33" s="44"/>
      <c r="DA33" s="43" t="s">
        <v>633</v>
      </c>
      <c r="DB33" s="44">
        <v>247</v>
      </c>
      <c r="DE33" s="43"/>
      <c r="DF33" s="44"/>
      <c r="DM33" s="43"/>
      <c r="DN33" s="44"/>
      <c r="DQ33" s="43"/>
      <c r="DR33" s="44"/>
    </row>
    <row r="34" spans="10:122" x14ac:dyDescent="0.15">
      <c r="J34" s="25" t="s">
        <v>634</v>
      </c>
      <c r="K34" s="25">
        <v>800</v>
      </c>
      <c r="L34" s="25">
        <v>1600</v>
      </c>
      <c r="M34" s="25">
        <v>2000</v>
      </c>
      <c r="N34" s="25">
        <v>2500</v>
      </c>
      <c r="O34" s="25">
        <v>2000</v>
      </c>
      <c r="Q34" s="25">
        <v>2500</v>
      </c>
      <c r="AQ34" s="44"/>
      <c r="AR34" s="26"/>
      <c r="AS34" s="43" t="s">
        <v>635</v>
      </c>
      <c r="AT34" s="44">
        <v>370</v>
      </c>
      <c r="AU34" s="44"/>
      <c r="AV34" s="26"/>
      <c r="AW34" s="43" t="s">
        <v>636</v>
      </c>
      <c r="AX34" s="44">
        <v>408</v>
      </c>
      <c r="AY34" s="44"/>
      <c r="AZ34" s="26"/>
      <c r="BA34" s="43"/>
      <c r="BB34" s="44"/>
      <c r="BG34" s="44"/>
      <c r="BI34" s="43"/>
      <c r="BJ34" s="44"/>
      <c r="BK34" s="44"/>
      <c r="BM34" s="43" t="s">
        <v>637</v>
      </c>
      <c r="BN34" s="44">
        <v>546</v>
      </c>
      <c r="BO34" s="44"/>
      <c r="BQ34" s="43"/>
      <c r="BR34" s="44"/>
      <c r="BS34" s="44"/>
      <c r="BU34" s="43" t="s">
        <v>638</v>
      </c>
      <c r="BV34" s="44">
        <v>883</v>
      </c>
      <c r="BW34" s="44"/>
      <c r="BY34" s="43" t="s">
        <v>639</v>
      </c>
      <c r="BZ34" s="44">
        <v>509</v>
      </c>
      <c r="CA34" s="44"/>
      <c r="CC34" s="43" t="s">
        <v>640</v>
      </c>
      <c r="CD34" s="44">
        <v>102</v>
      </c>
      <c r="CG34" s="43"/>
      <c r="CH34" s="44"/>
      <c r="CK34" s="43" t="s">
        <v>641</v>
      </c>
      <c r="CL34" s="44">
        <v>749</v>
      </c>
      <c r="CM34" s="44"/>
      <c r="CO34" s="43" t="s">
        <v>642</v>
      </c>
      <c r="CP34" s="44">
        <v>485</v>
      </c>
      <c r="CQ34" s="44"/>
      <c r="CS34" s="43" t="s">
        <v>643</v>
      </c>
      <c r="CT34" s="44">
        <v>71</v>
      </c>
      <c r="CU34" s="44"/>
      <c r="CW34" s="43"/>
      <c r="CX34" s="44"/>
      <c r="DA34" s="43" t="s">
        <v>644</v>
      </c>
      <c r="DB34" s="44">
        <v>248</v>
      </c>
      <c r="DE34" s="43"/>
      <c r="DF34" s="44"/>
      <c r="DM34" s="43"/>
      <c r="DN34" s="44"/>
      <c r="DQ34" s="43"/>
      <c r="DR34" s="44"/>
    </row>
    <row r="35" spans="10:122" x14ac:dyDescent="0.15">
      <c r="J35" s="25">
        <f>一覧様式!P2+一覧様式!P3</f>
        <v>0</v>
      </c>
      <c r="K35" s="25">
        <f t="shared" ref="K35:Q35" si="2">$J$35*K34</f>
        <v>0</v>
      </c>
      <c r="L35" s="25">
        <f t="shared" si="2"/>
        <v>0</v>
      </c>
      <c r="M35" s="25">
        <f t="shared" si="2"/>
        <v>0</v>
      </c>
      <c r="N35" s="25">
        <f t="shared" si="2"/>
        <v>0</v>
      </c>
      <c r="O35" s="25">
        <f t="shared" si="2"/>
        <v>0</v>
      </c>
      <c r="Q35" s="25">
        <f t="shared" si="2"/>
        <v>0</v>
      </c>
      <c r="AQ35" s="44"/>
      <c r="AR35" s="26"/>
      <c r="AS35" s="43" t="s">
        <v>645</v>
      </c>
      <c r="AT35" s="44">
        <v>371</v>
      </c>
      <c r="AU35" s="44"/>
      <c r="AV35" s="26"/>
      <c r="AW35" s="43" t="s">
        <v>646</v>
      </c>
      <c r="AX35" s="44">
        <v>409</v>
      </c>
      <c r="AY35" s="44"/>
      <c r="AZ35" s="26"/>
      <c r="BA35" s="43"/>
      <c r="BB35" s="44"/>
      <c r="BG35" s="44"/>
      <c r="BI35" s="43"/>
      <c r="BJ35" s="44"/>
      <c r="BK35" s="44"/>
      <c r="BM35" s="43" t="s">
        <v>647</v>
      </c>
      <c r="BN35" s="44">
        <v>547</v>
      </c>
      <c r="BO35" s="44"/>
      <c r="BQ35" s="43"/>
      <c r="BR35" s="44"/>
      <c r="BS35" s="44"/>
      <c r="BW35" s="44"/>
      <c r="BY35" s="43" t="s">
        <v>648</v>
      </c>
      <c r="BZ35" s="44">
        <v>510</v>
      </c>
      <c r="CA35" s="44"/>
      <c r="CC35" s="43" t="s">
        <v>649</v>
      </c>
      <c r="CD35" s="44">
        <v>103</v>
      </c>
      <c r="CG35" s="43"/>
      <c r="CH35" s="44"/>
      <c r="CK35" s="43" t="s">
        <v>650</v>
      </c>
      <c r="CL35" s="44">
        <v>766</v>
      </c>
      <c r="CM35" s="44"/>
      <c r="CO35" s="43" t="s">
        <v>651</v>
      </c>
      <c r="CP35" s="44">
        <v>486</v>
      </c>
      <c r="CQ35" s="44"/>
      <c r="CS35" s="43" t="s">
        <v>652</v>
      </c>
      <c r="CT35" s="44">
        <v>72</v>
      </c>
      <c r="CU35" s="44"/>
      <c r="CW35" s="43"/>
      <c r="CX35" s="44"/>
      <c r="DA35" s="43" t="s">
        <v>653</v>
      </c>
      <c r="DB35" s="44">
        <v>249</v>
      </c>
      <c r="DE35" s="43"/>
      <c r="DF35" s="44"/>
      <c r="DM35" s="43"/>
      <c r="DN35" s="44"/>
      <c r="DQ35" s="43"/>
      <c r="DR35" s="44"/>
    </row>
    <row r="36" spans="10:122" x14ac:dyDescent="0.15">
      <c r="K36" s="25" t="str">
        <f t="shared" ref="K36:Q36" si="3">K28</f>
        <v>小学</v>
      </c>
      <c r="L36" s="25" t="str">
        <f t="shared" si="3"/>
        <v>中学</v>
      </c>
      <c r="M36" s="25" t="str">
        <f t="shared" si="3"/>
        <v>高校</v>
      </c>
      <c r="N36" s="25" t="str">
        <f t="shared" si="3"/>
        <v>一般</v>
      </c>
      <c r="O36" s="25" t="str">
        <f t="shared" si="3"/>
        <v>高校県外</v>
      </c>
      <c r="Q36" s="25" t="str">
        <f t="shared" si="3"/>
        <v>一般県外</v>
      </c>
      <c r="AQ36" s="44"/>
      <c r="AR36" s="26"/>
      <c r="AS36" s="43" t="s">
        <v>654</v>
      </c>
      <c r="AT36" s="44">
        <v>372</v>
      </c>
      <c r="AU36" s="44"/>
      <c r="AV36" s="26"/>
      <c r="AW36" s="43" t="s">
        <v>655</v>
      </c>
      <c r="AX36" s="44">
        <v>410</v>
      </c>
      <c r="AY36" s="44"/>
      <c r="AZ36" s="26"/>
      <c r="BA36" s="43"/>
      <c r="BB36" s="44"/>
      <c r="BG36" s="44"/>
      <c r="BI36" s="43"/>
      <c r="BJ36" s="44"/>
      <c r="BK36" s="44"/>
      <c r="BM36" s="43" t="s">
        <v>656</v>
      </c>
      <c r="BN36" s="44">
        <v>548</v>
      </c>
      <c r="BO36" s="44"/>
      <c r="BQ36" s="43"/>
      <c r="BR36" s="44"/>
      <c r="BS36" s="44"/>
      <c r="BW36" s="44"/>
      <c r="BY36" s="43" t="s">
        <v>657</v>
      </c>
      <c r="BZ36" s="44">
        <v>511</v>
      </c>
      <c r="CA36" s="44"/>
      <c r="CC36" s="43" t="s">
        <v>658</v>
      </c>
      <c r="CD36" s="44">
        <v>104</v>
      </c>
      <c r="CG36" s="43"/>
      <c r="CH36" s="44"/>
      <c r="CK36" s="43" t="s">
        <v>659</v>
      </c>
      <c r="CL36" s="44">
        <v>787</v>
      </c>
      <c r="CM36" s="44"/>
      <c r="CO36" s="43" t="s">
        <v>660</v>
      </c>
      <c r="CP36" s="44">
        <v>487</v>
      </c>
      <c r="CQ36" s="44"/>
      <c r="CS36" s="43" t="s">
        <v>661</v>
      </c>
      <c r="CT36" s="44">
        <v>73</v>
      </c>
      <c r="CU36" s="44"/>
      <c r="CW36" s="43"/>
      <c r="CX36" s="44"/>
      <c r="DA36" s="43" t="s">
        <v>662</v>
      </c>
      <c r="DB36" s="44">
        <v>250</v>
      </c>
      <c r="DE36" s="43"/>
      <c r="DF36" s="44"/>
      <c r="DM36" s="43"/>
      <c r="DN36" s="44"/>
      <c r="DQ36" s="43"/>
      <c r="DR36" s="44"/>
    </row>
    <row r="37" spans="10:122" x14ac:dyDescent="0.15">
      <c r="J37" s="25" t="s">
        <v>33</v>
      </c>
      <c r="K37" s="25" t="e">
        <f t="shared" ref="K37:Q37" si="4">K30+K35+K33</f>
        <v>#N/A</v>
      </c>
      <c r="L37" s="25" t="e">
        <f t="shared" si="4"/>
        <v>#N/A</v>
      </c>
      <c r="M37" s="25" t="e">
        <f t="shared" si="4"/>
        <v>#N/A</v>
      </c>
      <c r="N37" s="25" t="e">
        <f t="shared" si="4"/>
        <v>#N/A</v>
      </c>
      <c r="O37" s="25">
        <f t="shared" si="4"/>
        <v>0</v>
      </c>
      <c r="Q37" s="25">
        <f t="shared" si="4"/>
        <v>0</v>
      </c>
      <c r="AQ37" s="44"/>
      <c r="AR37" s="26"/>
      <c r="AS37" s="43" t="s">
        <v>663</v>
      </c>
      <c r="AT37" s="44">
        <v>373</v>
      </c>
      <c r="AU37" s="44"/>
      <c r="AV37" s="26"/>
      <c r="AW37" s="43" t="s">
        <v>664</v>
      </c>
      <c r="AX37" s="44">
        <v>411</v>
      </c>
      <c r="AY37" s="44"/>
      <c r="AZ37" s="26"/>
      <c r="BA37" s="43"/>
      <c r="BB37" s="44"/>
      <c r="BG37" s="44"/>
      <c r="BI37" s="43"/>
      <c r="BJ37" s="44"/>
      <c r="BK37" s="44"/>
      <c r="BM37" s="43" t="s">
        <v>665</v>
      </c>
      <c r="BN37" s="44">
        <v>549</v>
      </c>
      <c r="BO37" s="44"/>
      <c r="BQ37" s="43"/>
      <c r="BR37" s="44"/>
      <c r="BS37" s="44"/>
      <c r="BW37" s="44"/>
      <c r="BY37" s="43" t="s">
        <v>666</v>
      </c>
      <c r="BZ37" s="44">
        <v>512</v>
      </c>
      <c r="CA37" s="44"/>
      <c r="CC37" s="43" t="s">
        <v>667</v>
      </c>
      <c r="CD37" s="44">
        <v>105</v>
      </c>
      <c r="CG37" s="43"/>
      <c r="CH37" s="44"/>
      <c r="CK37" s="43" t="s">
        <v>668</v>
      </c>
      <c r="CL37" s="44">
        <v>790</v>
      </c>
      <c r="CM37" s="44"/>
      <c r="CO37" s="43" t="s">
        <v>669</v>
      </c>
      <c r="CP37" s="44">
        <v>488</v>
      </c>
      <c r="CQ37" s="44"/>
      <c r="CS37" s="43" t="s">
        <v>670</v>
      </c>
      <c r="CT37" s="44">
        <v>74</v>
      </c>
      <c r="CU37" s="44"/>
      <c r="CW37" s="43"/>
      <c r="CX37" s="44"/>
      <c r="DA37" s="43" t="s">
        <v>671</v>
      </c>
      <c r="DB37" s="44">
        <v>251</v>
      </c>
      <c r="DE37" s="43"/>
      <c r="DF37" s="44"/>
      <c r="DM37" s="43"/>
      <c r="DN37" s="44"/>
      <c r="DQ37" s="43"/>
      <c r="DR37" s="44"/>
    </row>
    <row r="38" spans="10:122" x14ac:dyDescent="0.15">
      <c r="AQ38" s="44"/>
      <c r="AR38" s="26"/>
      <c r="AS38" s="43" t="s">
        <v>672</v>
      </c>
      <c r="AT38" s="44">
        <v>374</v>
      </c>
      <c r="AU38" s="44"/>
      <c r="AV38" s="26"/>
      <c r="AW38" s="43" t="s">
        <v>673</v>
      </c>
      <c r="AX38" s="44">
        <v>412</v>
      </c>
      <c r="AY38" s="44"/>
      <c r="AZ38" s="26"/>
      <c r="BA38" s="43"/>
      <c r="BB38" s="44"/>
      <c r="BG38" s="44"/>
      <c r="BI38" s="43"/>
      <c r="BJ38" s="44"/>
      <c r="BK38" s="44"/>
      <c r="BM38" s="43" t="s">
        <v>674</v>
      </c>
      <c r="BN38" s="44">
        <v>550</v>
      </c>
      <c r="BO38" s="44"/>
      <c r="BQ38" s="43"/>
      <c r="BR38" s="44"/>
      <c r="BS38" s="44"/>
      <c r="BW38" s="44"/>
      <c r="BY38" s="43" t="s">
        <v>675</v>
      </c>
      <c r="BZ38" s="44">
        <v>513</v>
      </c>
      <c r="CA38" s="44"/>
      <c r="CC38" s="43" t="s">
        <v>676</v>
      </c>
      <c r="CD38" s="44">
        <v>106</v>
      </c>
      <c r="CG38" s="43"/>
      <c r="CH38" s="44"/>
      <c r="CK38" s="43" t="s">
        <v>677</v>
      </c>
      <c r="CL38" s="44">
        <v>794</v>
      </c>
      <c r="CM38" s="44"/>
      <c r="CO38" s="43" t="s">
        <v>678</v>
      </c>
      <c r="CP38" s="44">
        <v>489</v>
      </c>
      <c r="CQ38" s="44"/>
      <c r="CS38" s="43" t="s">
        <v>679</v>
      </c>
      <c r="CT38" s="44">
        <v>75</v>
      </c>
      <c r="CU38" s="44"/>
      <c r="CW38" s="43"/>
      <c r="CX38" s="44"/>
      <c r="DA38" s="43" t="s">
        <v>680</v>
      </c>
      <c r="DB38" s="44">
        <v>252</v>
      </c>
      <c r="DE38" s="43"/>
      <c r="DF38" s="44"/>
      <c r="DM38" s="43"/>
      <c r="DN38" s="44"/>
      <c r="DQ38" s="43"/>
      <c r="DR38" s="44"/>
    </row>
    <row r="39" spans="10:122" x14ac:dyDescent="0.15">
      <c r="AQ39" s="44"/>
      <c r="AR39" s="26"/>
      <c r="AS39" s="43" t="s">
        <v>681</v>
      </c>
      <c r="AT39" s="44">
        <v>375</v>
      </c>
      <c r="AU39" s="44"/>
      <c r="AV39" s="26"/>
      <c r="AW39" s="43" t="s">
        <v>682</v>
      </c>
      <c r="AX39" s="44">
        <v>413</v>
      </c>
      <c r="AY39" s="44"/>
      <c r="AZ39" s="26"/>
      <c r="BA39" s="43"/>
      <c r="BB39" s="44"/>
      <c r="BG39" s="44"/>
      <c r="BI39" s="43"/>
      <c r="BJ39" s="44"/>
      <c r="BK39" s="44"/>
      <c r="BM39" s="43" t="s">
        <v>683</v>
      </c>
      <c r="BN39" s="44">
        <v>551</v>
      </c>
      <c r="BO39" s="44"/>
      <c r="BQ39" s="43"/>
      <c r="BR39" s="44"/>
      <c r="BS39" s="44"/>
      <c r="BW39" s="44"/>
      <c r="BY39" s="43" t="s">
        <v>684</v>
      </c>
      <c r="BZ39" s="44">
        <v>514</v>
      </c>
      <c r="CA39" s="44"/>
      <c r="CC39" s="43" t="s">
        <v>685</v>
      </c>
      <c r="CD39" s="44">
        <v>107</v>
      </c>
      <c r="CG39" s="43"/>
      <c r="CH39" s="44"/>
      <c r="CK39" s="43" t="s">
        <v>686</v>
      </c>
      <c r="CL39" s="44">
        <v>837</v>
      </c>
      <c r="CM39" s="44"/>
      <c r="CO39" s="43" t="s">
        <v>687</v>
      </c>
      <c r="CP39" s="44">
        <v>490</v>
      </c>
      <c r="CQ39" s="44"/>
      <c r="CS39" s="43" t="s">
        <v>688</v>
      </c>
      <c r="CT39" s="44">
        <v>76</v>
      </c>
      <c r="CU39" s="44"/>
      <c r="CW39" s="43"/>
      <c r="CX39" s="44"/>
      <c r="DA39" s="43" t="s">
        <v>689</v>
      </c>
      <c r="DB39" s="44">
        <v>253</v>
      </c>
      <c r="DE39" s="43"/>
      <c r="DF39" s="44"/>
      <c r="DM39" s="43"/>
      <c r="DN39" s="44"/>
      <c r="DQ39" s="43"/>
      <c r="DR39" s="44"/>
    </row>
    <row r="40" spans="10:122" x14ac:dyDescent="0.15">
      <c r="AQ40" s="44"/>
      <c r="AR40" s="26"/>
      <c r="AS40" s="43" t="s">
        <v>690</v>
      </c>
      <c r="AT40" s="44">
        <v>376</v>
      </c>
      <c r="AU40" s="44"/>
      <c r="AV40" s="26"/>
      <c r="AW40" s="43" t="s">
        <v>691</v>
      </c>
      <c r="AX40" s="44">
        <v>414</v>
      </c>
      <c r="AY40" s="44"/>
      <c r="AZ40" s="26"/>
      <c r="BA40" s="43"/>
      <c r="BB40" s="44"/>
      <c r="BG40" s="44"/>
      <c r="BI40" s="43"/>
      <c r="BJ40" s="44"/>
      <c r="BK40" s="44"/>
      <c r="BM40" s="43" t="s">
        <v>692</v>
      </c>
      <c r="BN40" s="44">
        <v>553</v>
      </c>
      <c r="BO40" s="44"/>
      <c r="BQ40" s="43"/>
      <c r="BR40" s="44"/>
      <c r="BS40" s="44"/>
      <c r="BW40" s="44"/>
      <c r="BY40" s="43" t="s">
        <v>693</v>
      </c>
      <c r="BZ40" s="44">
        <v>515</v>
      </c>
      <c r="CA40" s="44"/>
      <c r="CC40" s="43" t="s">
        <v>694</v>
      </c>
      <c r="CD40" s="44">
        <v>108</v>
      </c>
      <c r="CG40" s="43"/>
      <c r="CH40" s="44"/>
      <c r="CK40" s="43" t="s">
        <v>695</v>
      </c>
      <c r="CL40" s="44">
        <v>576</v>
      </c>
      <c r="CM40" s="44"/>
      <c r="CO40" s="43" t="s">
        <v>696</v>
      </c>
      <c r="CP40" s="44">
        <v>491</v>
      </c>
      <c r="CQ40" s="44"/>
      <c r="CS40" s="43" t="s">
        <v>697</v>
      </c>
      <c r="CT40" s="44">
        <v>77</v>
      </c>
      <c r="CU40" s="44"/>
      <c r="CW40" s="43"/>
      <c r="CX40" s="44"/>
      <c r="DA40" s="43" t="s">
        <v>698</v>
      </c>
      <c r="DB40" s="44">
        <v>254</v>
      </c>
      <c r="DE40" s="43"/>
      <c r="DF40" s="44"/>
      <c r="DM40" s="43"/>
      <c r="DN40" s="44"/>
      <c r="DQ40" s="43"/>
      <c r="DR40" s="44"/>
    </row>
    <row r="41" spans="10:122" x14ac:dyDescent="0.15">
      <c r="AQ41" s="44"/>
      <c r="AR41" s="26"/>
      <c r="AS41" s="43"/>
      <c r="AT41" s="44"/>
      <c r="AU41" s="44"/>
      <c r="AV41" s="26"/>
      <c r="AW41" s="43" t="s">
        <v>699</v>
      </c>
      <c r="AX41" s="44">
        <v>415</v>
      </c>
      <c r="AY41" s="44"/>
      <c r="AZ41" s="26"/>
      <c r="BA41" s="43"/>
      <c r="BB41" s="44"/>
      <c r="BG41" s="44"/>
      <c r="BI41" s="43"/>
      <c r="BJ41" s="44"/>
      <c r="BK41" s="44"/>
      <c r="BM41" s="43" t="s">
        <v>700</v>
      </c>
      <c r="BN41" s="44">
        <v>554</v>
      </c>
      <c r="BO41" s="44"/>
      <c r="BQ41" s="43"/>
      <c r="BR41" s="44"/>
      <c r="BS41" s="44"/>
      <c r="BW41" s="44"/>
      <c r="BY41" s="43" t="s">
        <v>701</v>
      </c>
      <c r="BZ41" s="44">
        <v>516</v>
      </c>
      <c r="CA41" s="44"/>
      <c r="CC41" s="43" t="s">
        <v>702</v>
      </c>
      <c r="CD41" s="44">
        <v>109</v>
      </c>
      <c r="CG41" s="43"/>
      <c r="CH41" s="44"/>
      <c r="CK41" s="43" t="s">
        <v>703</v>
      </c>
      <c r="CL41" s="44">
        <v>580</v>
      </c>
      <c r="CM41" s="44"/>
      <c r="CO41" s="43" t="s">
        <v>704</v>
      </c>
      <c r="CP41" s="44">
        <v>492</v>
      </c>
      <c r="CQ41" s="44"/>
      <c r="CS41" s="43" t="s">
        <v>705</v>
      </c>
      <c r="CT41" s="44">
        <v>78</v>
      </c>
      <c r="CU41" s="44"/>
      <c r="CW41" s="43"/>
      <c r="CX41" s="44"/>
      <c r="DA41" s="43" t="s">
        <v>706</v>
      </c>
      <c r="DB41" s="44">
        <v>255</v>
      </c>
      <c r="DE41" s="43"/>
      <c r="DF41" s="44"/>
      <c r="DM41" s="43"/>
      <c r="DN41" s="44"/>
      <c r="DQ41" s="43"/>
      <c r="DR41" s="44"/>
    </row>
    <row r="42" spans="10:122" x14ac:dyDescent="0.15">
      <c r="AQ42" s="44"/>
      <c r="AR42" s="26"/>
      <c r="AS42" s="43"/>
      <c r="AT42" s="44"/>
      <c r="AU42" s="44"/>
      <c r="AV42" s="26"/>
      <c r="AW42" s="43" t="s">
        <v>707</v>
      </c>
      <c r="AX42" s="44">
        <v>416</v>
      </c>
      <c r="AY42" s="44"/>
      <c r="AZ42" s="26"/>
      <c r="BA42" s="43"/>
      <c r="BB42" s="44"/>
      <c r="BG42" s="44"/>
      <c r="BI42" s="43"/>
      <c r="BJ42" s="44"/>
      <c r="BK42" s="44"/>
      <c r="BM42" s="43" t="s">
        <v>708</v>
      </c>
      <c r="BN42" s="44">
        <v>555</v>
      </c>
      <c r="BO42" s="44"/>
      <c r="BQ42" s="43"/>
      <c r="BR42" s="44"/>
      <c r="BS42" s="44"/>
      <c r="BW42" s="44"/>
      <c r="BY42" s="43" t="s">
        <v>709</v>
      </c>
      <c r="BZ42" s="44">
        <v>517</v>
      </c>
      <c r="CA42" s="44"/>
      <c r="CC42" s="43" t="s">
        <v>710</v>
      </c>
      <c r="CD42" s="44">
        <v>110</v>
      </c>
      <c r="CG42" s="43"/>
      <c r="CH42" s="44"/>
      <c r="CK42" s="43" t="s">
        <v>711</v>
      </c>
      <c r="CL42" s="44">
        <v>581</v>
      </c>
      <c r="CM42" s="44"/>
      <c r="CO42" s="43" t="s">
        <v>712</v>
      </c>
      <c r="CP42" s="44">
        <v>493</v>
      </c>
      <c r="CQ42" s="44"/>
      <c r="CS42" s="43" t="s">
        <v>713</v>
      </c>
      <c r="CT42" s="44">
        <v>79</v>
      </c>
      <c r="CU42" s="44"/>
      <c r="CW42" s="43"/>
      <c r="CX42" s="44"/>
      <c r="DA42" s="43" t="s">
        <v>714</v>
      </c>
      <c r="DB42" s="44">
        <v>256</v>
      </c>
      <c r="DE42" s="43"/>
      <c r="DF42" s="44"/>
      <c r="DM42" s="43"/>
      <c r="DN42" s="44"/>
      <c r="DQ42" s="43"/>
      <c r="DR42" s="44"/>
    </row>
    <row r="43" spans="10:122" x14ac:dyDescent="0.15">
      <c r="AQ43" s="44"/>
      <c r="AR43" s="26"/>
      <c r="AS43" s="43"/>
      <c r="AT43" s="44"/>
      <c r="AU43" s="44"/>
      <c r="AV43" s="26"/>
      <c r="AW43" s="43" t="s">
        <v>715</v>
      </c>
      <c r="AX43" s="44">
        <v>417</v>
      </c>
      <c r="AY43" s="44"/>
      <c r="AZ43" s="26"/>
      <c r="BA43" s="43"/>
      <c r="BB43" s="44"/>
      <c r="BG43" s="44"/>
      <c r="BI43" s="43"/>
      <c r="BJ43" s="44"/>
      <c r="BK43" s="44"/>
      <c r="BM43" s="43" t="s">
        <v>716</v>
      </c>
      <c r="BN43" s="44">
        <v>556</v>
      </c>
      <c r="BO43" s="44"/>
      <c r="BQ43" s="43"/>
      <c r="BR43" s="44"/>
      <c r="BS43" s="44"/>
      <c r="BW43" s="44"/>
      <c r="BY43" s="43" t="s">
        <v>717</v>
      </c>
      <c r="BZ43" s="44">
        <v>518</v>
      </c>
      <c r="CA43" s="44"/>
      <c r="CC43" s="43" t="s">
        <v>718</v>
      </c>
      <c r="CD43" s="44">
        <v>111</v>
      </c>
      <c r="CG43" s="43"/>
      <c r="CH43" s="44"/>
      <c r="CK43" s="43" t="s">
        <v>719</v>
      </c>
      <c r="CL43" s="44">
        <v>582</v>
      </c>
      <c r="CM43" s="44"/>
      <c r="CO43" s="43" t="s">
        <v>720</v>
      </c>
      <c r="CP43" s="44">
        <v>494</v>
      </c>
      <c r="CQ43" s="44"/>
      <c r="CS43" s="43" t="s">
        <v>721</v>
      </c>
      <c r="CT43" s="44">
        <v>198</v>
      </c>
      <c r="CU43" s="44"/>
      <c r="CW43" s="43"/>
      <c r="CX43" s="44"/>
      <c r="DA43" s="43" t="s">
        <v>722</v>
      </c>
      <c r="DB43" s="44">
        <v>257</v>
      </c>
      <c r="DE43" s="43"/>
      <c r="DF43" s="44"/>
      <c r="DM43" s="43"/>
      <c r="DN43" s="44"/>
      <c r="DQ43" s="43"/>
      <c r="DR43" s="44"/>
    </row>
    <row r="44" spans="10:122" x14ac:dyDescent="0.15">
      <c r="AQ44" s="44"/>
      <c r="AR44" s="26"/>
      <c r="AS44" s="43"/>
      <c r="AT44" s="44"/>
      <c r="AU44" s="44"/>
      <c r="AV44" s="26"/>
      <c r="AW44" s="43" t="s">
        <v>723</v>
      </c>
      <c r="AX44" s="44">
        <v>418</v>
      </c>
      <c r="AY44" s="44"/>
      <c r="AZ44" s="26"/>
      <c r="BA44" s="43"/>
      <c r="BB44" s="44"/>
      <c r="BG44" s="44"/>
      <c r="BI44" s="43"/>
      <c r="BJ44" s="44"/>
      <c r="BK44" s="44"/>
      <c r="BM44" s="43" t="s">
        <v>724</v>
      </c>
      <c r="BN44" s="44">
        <v>557</v>
      </c>
      <c r="BO44" s="44"/>
      <c r="BQ44" s="43"/>
      <c r="BR44" s="44"/>
      <c r="BS44" s="44"/>
      <c r="BW44" s="44"/>
      <c r="BX44" s="26" t="s">
        <v>176</v>
      </c>
      <c r="BY44" s="43" t="s">
        <v>725</v>
      </c>
      <c r="BZ44" s="44">
        <v>25</v>
      </c>
      <c r="CC44" s="43" t="s">
        <v>726</v>
      </c>
      <c r="CD44" s="44">
        <v>112</v>
      </c>
      <c r="CG44" s="43"/>
      <c r="CH44" s="44"/>
      <c r="CK44" s="43" t="s">
        <v>727</v>
      </c>
      <c r="CL44" s="44">
        <v>583</v>
      </c>
      <c r="CM44" s="44"/>
      <c r="CO44" s="43" t="s">
        <v>728</v>
      </c>
      <c r="CP44" s="44">
        <v>771</v>
      </c>
      <c r="CQ44" s="44"/>
      <c r="CS44" s="43" t="s">
        <v>729</v>
      </c>
      <c r="CT44" s="44">
        <v>199</v>
      </c>
      <c r="CU44" s="44"/>
      <c r="CW44" s="43"/>
      <c r="CX44" s="44"/>
      <c r="DA44" s="43" t="s">
        <v>730</v>
      </c>
      <c r="DB44" s="44">
        <v>258</v>
      </c>
      <c r="DE44" s="43"/>
      <c r="DF44" s="44"/>
      <c r="DI44" s="43"/>
      <c r="DJ44" s="44"/>
      <c r="DM44" s="43"/>
      <c r="DN44" s="44"/>
      <c r="DQ44" s="43"/>
      <c r="DR44" s="44"/>
    </row>
    <row r="45" spans="10:122" x14ac:dyDescent="0.15">
      <c r="AQ45" s="44"/>
      <c r="AR45" s="26"/>
      <c r="AS45" s="43"/>
      <c r="AT45" s="44"/>
      <c r="AU45" s="44"/>
      <c r="AV45" s="26"/>
      <c r="AW45" s="43" t="s">
        <v>731</v>
      </c>
      <c r="AX45" s="44">
        <v>419</v>
      </c>
      <c r="AY45" s="44"/>
      <c r="AZ45" s="26"/>
      <c r="BA45" s="43"/>
      <c r="BB45" s="44"/>
      <c r="BG45" s="44"/>
      <c r="BI45" s="43"/>
      <c r="BJ45" s="44"/>
      <c r="BK45" s="44"/>
      <c r="BM45" s="43" t="s">
        <v>732</v>
      </c>
      <c r="BN45" s="44">
        <v>558</v>
      </c>
      <c r="BO45" s="44"/>
      <c r="BQ45" s="43"/>
      <c r="BR45" s="44"/>
      <c r="BS45" s="44"/>
      <c r="BW45" s="44"/>
      <c r="BY45" s="43" t="s">
        <v>733</v>
      </c>
      <c r="BZ45" s="44">
        <v>26</v>
      </c>
      <c r="CC45" s="43" t="s">
        <v>734</v>
      </c>
      <c r="CD45" s="44">
        <v>113</v>
      </c>
      <c r="CG45" s="43"/>
      <c r="CH45" s="44"/>
      <c r="CK45" s="43" t="s">
        <v>735</v>
      </c>
      <c r="CL45" s="44">
        <v>591</v>
      </c>
      <c r="CM45" s="44"/>
      <c r="CN45" s="26" t="s">
        <v>176</v>
      </c>
      <c r="CO45" s="43" t="s">
        <v>736</v>
      </c>
      <c r="CP45" s="44">
        <v>230</v>
      </c>
      <c r="CQ45" s="44"/>
      <c r="CS45" s="43" t="s">
        <v>737</v>
      </c>
      <c r="CT45" s="44">
        <v>200</v>
      </c>
      <c r="CU45" s="44"/>
      <c r="CW45" s="43"/>
      <c r="CX45" s="44"/>
      <c r="DA45" s="43" t="s">
        <v>738</v>
      </c>
      <c r="DB45" s="44">
        <v>259</v>
      </c>
      <c r="DE45" s="43"/>
      <c r="DF45" s="44"/>
      <c r="DI45" s="43"/>
      <c r="DJ45" s="44"/>
      <c r="DM45" s="43"/>
      <c r="DN45" s="44"/>
      <c r="DQ45" s="43"/>
      <c r="DR45" s="44"/>
    </row>
    <row r="46" spans="10:122" x14ac:dyDescent="0.15">
      <c r="AQ46" s="44"/>
      <c r="AR46" s="44"/>
      <c r="AS46" s="44"/>
      <c r="AT46" s="44"/>
      <c r="AU46" s="44"/>
      <c r="AV46" s="26"/>
      <c r="AW46" s="43" t="s">
        <v>739</v>
      </c>
      <c r="AX46" s="44">
        <v>420</v>
      </c>
      <c r="AY46" s="44"/>
      <c r="AZ46" s="26"/>
      <c r="BA46" s="43"/>
      <c r="BB46" s="44"/>
      <c r="BG46" s="44"/>
      <c r="BI46" s="43"/>
      <c r="BJ46" s="44"/>
      <c r="BK46" s="44"/>
      <c r="BM46" s="43" t="s">
        <v>740</v>
      </c>
      <c r="BN46" s="44">
        <v>559</v>
      </c>
      <c r="BO46" s="44"/>
      <c r="BQ46" s="43"/>
      <c r="BR46" s="44"/>
      <c r="BS46" s="44"/>
      <c r="BW46" s="44"/>
      <c r="BY46" s="43" t="s">
        <v>741</v>
      </c>
      <c r="BZ46" s="44">
        <v>27</v>
      </c>
      <c r="CC46" s="43" t="s">
        <v>742</v>
      </c>
      <c r="CD46" s="44">
        <v>114</v>
      </c>
      <c r="CG46" s="43"/>
      <c r="CH46" s="44"/>
      <c r="CK46" s="43" t="s">
        <v>743</v>
      </c>
      <c r="CL46" s="44">
        <v>677</v>
      </c>
      <c r="CM46" s="44"/>
      <c r="CO46" s="43" t="s">
        <v>744</v>
      </c>
      <c r="CP46" s="44">
        <v>231</v>
      </c>
      <c r="CQ46" s="44"/>
      <c r="CS46" s="43" t="s">
        <v>745</v>
      </c>
      <c r="CT46" s="44">
        <v>201</v>
      </c>
      <c r="CU46" s="44"/>
      <c r="CW46" s="43"/>
      <c r="CX46" s="44"/>
      <c r="DA46" s="43" t="s">
        <v>746</v>
      </c>
      <c r="DB46" s="44">
        <v>260</v>
      </c>
      <c r="DE46" s="43"/>
      <c r="DF46" s="44"/>
      <c r="DI46" s="43"/>
      <c r="DJ46" s="44"/>
      <c r="DM46" s="43"/>
      <c r="DN46" s="44"/>
      <c r="DQ46" s="43"/>
      <c r="DR46" s="44"/>
    </row>
    <row r="47" spans="10:122" x14ac:dyDescent="0.15">
      <c r="AQ47" s="44"/>
      <c r="AR47" s="44"/>
      <c r="AS47" s="44"/>
      <c r="AT47" s="44"/>
      <c r="AU47" s="44"/>
      <c r="AV47" s="26"/>
      <c r="AW47" s="43" t="s">
        <v>747</v>
      </c>
      <c r="AX47" s="44">
        <v>421</v>
      </c>
      <c r="AY47" s="44"/>
      <c r="AZ47" s="26"/>
      <c r="BA47" s="43"/>
      <c r="BB47" s="44"/>
      <c r="BG47" s="44"/>
      <c r="BI47" s="43"/>
      <c r="BJ47" s="44"/>
      <c r="BK47" s="44"/>
      <c r="BM47" s="43" t="s">
        <v>748</v>
      </c>
      <c r="BN47" s="44">
        <v>560</v>
      </c>
      <c r="BO47" s="44"/>
      <c r="BQ47" s="43"/>
      <c r="BR47" s="44"/>
      <c r="BS47" s="44"/>
      <c r="BW47" s="44"/>
      <c r="BY47" s="43" t="s">
        <v>749</v>
      </c>
      <c r="BZ47" s="44">
        <v>28</v>
      </c>
      <c r="CC47" s="43" t="s">
        <v>750</v>
      </c>
      <c r="CD47" s="44">
        <v>115</v>
      </c>
      <c r="CG47" s="43"/>
      <c r="CH47" s="44"/>
      <c r="CK47" s="43" t="s">
        <v>751</v>
      </c>
      <c r="CL47" s="44">
        <v>694</v>
      </c>
      <c r="CM47" s="44"/>
      <c r="CO47" s="43" t="s">
        <v>752</v>
      </c>
      <c r="CP47" s="44">
        <v>232</v>
      </c>
      <c r="CQ47" s="44"/>
      <c r="CS47" s="43" t="s">
        <v>753</v>
      </c>
      <c r="CT47" s="44">
        <v>202</v>
      </c>
      <c r="CU47" s="44"/>
      <c r="CW47" s="43"/>
      <c r="CX47" s="44"/>
      <c r="DA47" s="43" t="s">
        <v>754</v>
      </c>
      <c r="DB47" s="44">
        <v>261</v>
      </c>
      <c r="DE47" s="43"/>
      <c r="DF47" s="44"/>
      <c r="DI47" s="43"/>
      <c r="DJ47" s="44"/>
      <c r="DM47" s="43"/>
      <c r="DN47" s="44"/>
      <c r="DQ47" s="43"/>
      <c r="DR47" s="44"/>
    </row>
    <row r="48" spans="10:122" x14ac:dyDescent="0.15">
      <c r="AQ48" s="44"/>
      <c r="AR48" s="44"/>
      <c r="AS48" s="44"/>
      <c r="AT48" s="44"/>
      <c r="AU48" s="44"/>
      <c r="AV48" s="26"/>
      <c r="AW48" s="43" t="s">
        <v>755</v>
      </c>
      <c r="AX48" s="44">
        <v>422</v>
      </c>
      <c r="AY48" s="44"/>
      <c r="AZ48" s="26"/>
      <c r="BA48" s="43"/>
      <c r="BB48" s="44"/>
      <c r="BG48" s="44"/>
      <c r="BI48" s="43"/>
      <c r="BJ48" s="44"/>
      <c r="BK48" s="44"/>
      <c r="BM48" s="43" t="s">
        <v>756</v>
      </c>
      <c r="BN48" s="44">
        <v>561</v>
      </c>
      <c r="BO48" s="44"/>
      <c r="BQ48" s="43"/>
      <c r="BR48" s="44"/>
      <c r="BS48" s="44"/>
      <c r="BW48" s="44"/>
      <c r="BY48" s="43" t="s">
        <v>757</v>
      </c>
      <c r="BZ48" s="44">
        <v>29</v>
      </c>
      <c r="CC48" s="43" t="s">
        <v>758</v>
      </c>
      <c r="CD48" s="44">
        <v>116</v>
      </c>
      <c r="CG48" s="43"/>
      <c r="CH48" s="44"/>
      <c r="CK48" s="43" t="s">
        <v>759</v>
      </c>
      <c r="CL48" s="44">
        <v>717</v>
      </c>
      <c r="CM48" s="44"/>
      <c r="CO48" s="43" t="s">
        <v>760</v>
      </c>
      <c r="CP48" s="44">
        <v>233</v>
      </c>
      <c r="CQ48" s="44"/>
      <c r="CS48" s="43" t="s">
        <v>761</v>
      </c>
      <c r="CT48" s="44">
        <v>203</v>
      </c>
      <c r="CU48" s="44"/>
      <c r="CW48" s="43"/>
      <c r="CX48" s="44"/>
      <c r="DA48" s="43" t="s">
        <v>762</v>
      </c>
      <c r="DB48" s="44">
        <v>262</v>
      </c>
      <c r="DE48" s="43"/>
      <c r="DF48" s="44"/>
      <c r="DI48" s="43"/>
      <c r="DJ48" s="44"/>
      <c r="DM48" s="43"/>
      <c r="DN48" s="44"/>
      <c r="DQ48" s="43"/>
      <c r="DR48" s="44"/>
    </row>
    <row r="49" spans="43:122" x14ac:dyDescent="0.15">
      <c r="AQ49" s="44"/>
      <c r="AR49" s="44"/>
      <c r="AS49" s="44"/>
      <c r="AT49" s="44"/>
      <c r="AU49" s="44"/>
      <c r="AV49" s="26"/>
      <c r="AW49" s="43" t="s">
        <v>763</v>
      </c>
      <c r="AX49" s="44">
        <v>423</v>
      </c>
      <c r="AY49" s="44"/>
      <c r="AZ49" s="26"/>
      <c r="BA49" s="43"/>
      <c r="BB49" s="44"/>
      <c r="BG49" s="44"/>
      <c r="BI49" s="43"/>
      <c r="BJ49" s="44"/>
      <c r="BK49" s="44"/>
      <c r="BM49" s="43" t="s">
        <v>764</v>
      </c>
      <c r="BN49" s="44">
        <v>562</v>
      </c>
      <c r="BO49" s="44"/>
      <c r="BQ49" s="43"/>
      <c r="BR49" s="44"/>
      <c r="BS49" s="44"/>
      <c r="BW49" s="44"/>
      <c r="BY49" s="43" t="s">
        <v>765</v>
      </c>
      <c r="BZ49" s="44">
        <v>120</v>
      </c>
      <c r="CC49" s="43" t="s">
        <v>766</v>
      </c>
      <c r="CD49" s="44">
        <v>117</v>
      </c>
      <c r="CG49" s="43"/>
      <c r="CH49" s="44"/>
      <c r="CK49" s="43" t="s">
        <v>767</v>
      </c>
      <c r="CL49" s="44">
        <v>785</v>
      </c>
      <c r="CM49" s="44"/>
      <c r="CO49" s="43" t="s">
        <v>768</v>
      </c>
      <c r="CP49" s="44">
        <v>234</v>
      </c>
      <c r="CQ49" s="44"/>
      <c r="CS49" s="43" t="s">
        <v>769</v>
      </c>
      <c r="CT49" s="44">
        <v>204</v>
      </c>
      <c r="CU49" s="44"/>
      <c r="CW49" s="43"/>
      <c r="CX49" s="44"/>
      <c r="DA49" s="43" t="s">
        <v>770</v>
      </c>
      <c r="DB49" s="44">
        <v>263</v>
      </c>
      <c r="DE49" s="43"/>
      <c r="DF49" s="44"/>
      <c r="DI49" s="43"/>
      <c r="DJ49" s="44"/>
      <c r="DM49" s="43"/>
      <c r="DN49" s="44"/>
      <c r="DQ49" s="43"/>
      <c r="DR49" s="44"/>
    </row>
    <row r="50" spans="43:122" x14ac:dyDescent="0.15">
      <c r="AQ50" s="44"/>
      <c r="AR50" s="44"/>
      <c r="AS50" s="44"/>
      <c r="AT50" s="44"/>
      <c r="AU50" s="44"/>
      <c r="AV50" s="26"/>
      <c r="AW50" s="43" t="s">
        <v>771</v>
      </c>
      <c r="AX50" s="44">
        <v>424</v>
      </c>
      <c r="AY50" s="44"/>
      <c r="AZ50" s="26"/>
      <c r="BA50" s="43"/>
      <c r="BB50" s="44"/>
      <c r="BG50" s="44"/>
      <c r="BI50" s="43"/>
      <c r="BJ50" s="44"/>
      <c r="BK50" s="44"/>
      <c r="BM50" s="43" t="s">
        <v>772</v>
      </c>
      <c r="BN50" s="44">
        <v>563</v>
      </c>
      <c r="BO50" s="44"/>
      <c r="BQ50" s="43"/>
      <c r="BR50" s="44"/>
      <c r="BS50" s="44"/>
      <c r="BW50" s="44"/>
      <c r="BY50" s="43" t="s">
        <v>773</v>
      </c>
      <c r="BZ50" s="44">
        <v>121</v>
      </c>
      <c r="CC50" s="43" t="s">
        <v>774</v>
      </c>
      <c r="CD50" s="44">
        <v>118</v>
      </c>
      <c r="CG50" s="43"/>
      <c r="CH50" s="44"/>
      <c r="CK50" s="43" t="s">
        <v>775</v>
      </c>
      <c r="CL50" s="44">
        <v>842</v>
      </c>
      <c r="CM50" s="44"/>
      <c r="CO50" s="43" t="s">
        <v>776</v>
      </c>
      <c r="CP50" s="44">
        <v>235</v>
      </c>
      <c r="CQ50" s="44"/>
      <c r="CS50" s="43" t="s">
        <v>777</v>
      </c>
      <c r="CT50" s="44">
        <v>205</v>
      </c>
      <c r="CU50" s="44"/>
      <c r="CW50" s="43"/>
      <c r="CX50" s="44"/>
      <c r="DA50" s="43" t="s">
        <v>778</v>
      </c>
      <c r="DB50" s="44">
        <v>264</v>
      </c>
      <c r="DE50" s="43"/>
      <c r="DF50" s="44"/>
      <c r="DI50" s="43"/>
      <c r="DJ50" s="44"/>
      <c r="DM50" s="43"/>
      <c r="DN50" s="44"/>
      <c r="DQ50" s="43"/>
      <c r="DR50" s="44"/>
    </row>
    <row r="51" spans="43:122" x14ac:dyDescent="0.15">
      <c r="AQ51" s="44"/>
      <c r="AR51" s="44"/>
      <c r="AS51" s="44"/>
      <c r="AT51" s="44"/>
      <c r="AU51" s="44"/>
      <c r="AV51" s="26"/>
      <c r="AW51" s="43" t="s">
        <v>779</v>
      </c>
      <c r="AX51" s="44">
        <v>425</v>
      </c>
      <c r="AY51" s="44"/>
      <c r="AZ51" s="26"/>
      <c r="BA51" s="43"/>
      <c r="BB51" s="44"/>
      <c r="BG51" s="44"/>
      <c r="BI51" s="43"/>
      <c r="BJ51" s="44"/>
      <c r="BK51" s="44"/>
      <c r="BM51" s="43" t="s">
        <v>780</v>
      </c>
      <c r="BN51" s="44">
        <v>564</v>
      </c>
      <c r="BO51" s="44"/>
      <c r="BQ51" s="43"/>
      <c r="BR51" s="44"/>
      <c r="BS51" s="44"/>
      <c r="BW51" s="44"/>
      <c r="BY51" s="43" t="s">
        <v>781</v>
      </c>
      <c r="BZ51" s="44">
        <v>361</v>
      </c>
      <c r="CC51" s="43" t="s">
        <v>782</v>
      </c>
      <c r="CD51" s="44">
        <v>119</v>
      </c>
      <c r="CG51" s="43"/>
      <c r="CH51" s="44"/>
      <c r="CJ51" s="26" t="s">
        <v>174</v>
      </c>
      <c r="CK51" s="43" t="s">
        <v>783</v>
      </c>
      <c r="CL51" s="44">
        <v>585</v>
      </c>
      <c r="CM51" s="44"/>
      <c r="CO51" s="43"/>
      <c r="CP51" s="44"/>
      <c r="CQ51" s="44"/>
      <c r="CS51" s="43" t="s">
        <v>784</v>
      </c>
      <c r="CT51" s="44">
        <v>206</v>
      </c>
      <c r="CU51" s="44"/>
      <c r="CW51" s="43"/>
      <c r="CX51" s="44"/>
      <c r="DA51" s="43" t="s">
        <v>785</v>
      </c>
      <c r="DB51" s="44">
        <v>265</v>
      </c>
      <c r="DE51" s="43"/>
      <c r="DF51" s="44"/>
      <c r="DI51" s="43"/>
      <c r="DJ51" s="44"/>
      <c r="DM51" s="43"/>
      <c r="DN51" s="44"/>
      <c r="DQ51" s="43"/>
      <c r="DR51" s="44"/>
    </row>
    <row r="52" spans="43:122" x14ac:dyDescent="0.15">
      <c r="AQ52" s="44"/>
      <c r="AR52" s="44"/>
      <c r="AS52" s="44"/>
      <c r="AT52" s="44"/>
      <c r="AU52" s="44"/>
      <c r="AV52" s="26"/>
      <c r="AW52" s="43" t="s">
        <v>786</v>
      </c>
      <c r="AX52" s="44">
        <v>426</v>
      </c>
      <c r="AY52" s="44"/>
      <c r="AZ52" s="26"/>
      <c r="BA52" s="43"/>
      <c r="BB52" s="44"/>
      <c r="BG52" s="44"/>
      <c r="BI52" s="43"/>
      <c r="BJ52" s="44"/>
      <c r="BK52" s="44"/>
      <c r="BM52" s="43" t="s">
        <v>787</v>
      </c>
      <c r="BN52" s="44">
        <v>565</v>
      </c>
      <c r="BO52" s="44"/>
      <c r="BQ52" s="43"/>
      <c r="BR52" s="44"/>
      <c r="BS52" s="44"/>
      <c r="BW52" s="44"/>
      <c r="BY52" s="43" t="s">
        <v>788</v>
      </c>
      <c r="BZ52" s="44">
        <v>362</v>
      </c>
      <c r="CC52" s="43" t="s">
        <v>789</v>
      </c>
      <c r="CD52" s="44">
        <v>157</v>
      </c>
      <c r="CG52" s="43"/>
      <c r="CH52" s="44"/>
      <c r="CK52" s="43" t="s">
        <v>318</v>
      </c>
      <c r="CL52" s="44">
        <v>588</v>
      </c>
      <c r="CM52" s="44"/>
      <c r="CO52" s="43"/>
      <c r="CP52" s="44"/>
      <c r="CQ52" s="44"/>
      <c r="CS52" s="43" t="s">
        <v>790</v>
      </c>
      <c r="CT52" s="44">
        <v>207</v>
      </c>
      <c r="CU52" s="44"/>
      <c r="CW52" s="43"/>
      <c r="CX52" s="44"/>
      <c r="DA52" s="43" t="s">
        <v>791</v>
      </c>
      <c r="DB52" s="44">
        <v>266</v>
      </c>
      <c r="DE52" s="43"/>
      <c r="DF52" s="44"/>
      <c r="DI52" s="43"/>
      <c r="DJ52" s="44"/>
      <c r="DM52" s="43"/>
      <c r="DN52" s="44"/>
      <c r="DQ52" s="43"/>
      <c r="DR52" s="44"/>
    </row>
    <row r="53" spans="43:122" x14ac:dyDescent="0.15">
      <c r="AQ53" s="44"/>
      <c r="AR53" s="44"/>
      <c r="AS53" s="44"/>
      <c r="AT53" s="44"/>
      <c r="AU53" s="44"/>
      <c r="AV53" s="26"/>
      <c r="AW53" s="43" t="s">
        <v>792</v>
      </c>
      <c r="AX53" s="44">
        <v>427</v>
      </c>
      <c r="AY53" s="44"/>
      <c r="AZ53" s="26"/>
      <c r="BA53" s="43"/>
      <c r="BB53" s="44"/>
      <c r="BG53" s="44"/>
      <c r="BI53" s="43"/>
      <c r="BJ53" s="44"/>
      <c r="BK53" s="44"/>
      <c r="BM53" s="43" t="s">
        <v>793</v>
      </c>
      <c r="BN53" s="44">
        <v>566</v>
      </c>
      <c r="BO53" s="44"/>
      <c r="BQ53" s="43"/>
      <c r="BR53" s="44"/>
      <c r="BS53" s="44"/>
      <c r="BW53" s="44"/>
      <c r="BY53" s="43" t="s">
        <v>794</v>
      </c>
      <c r="BZ53" s="44">
        <v>363</v>
      </c>
      <c r="CC53" s="43" t="s">
        <v>795</v>
      </c>
      <c r="CD53" s="44">
        <v>158</v>
      </c>
      <c r="CG53" s="43"/>
      <c r="CH53" s="44"/>
      <c r="CK53" s="43" t="s">
        <v>796</v>
      </c>
      <c r="CL53" s="44">
        <v>589</v>
      </c>
      <c r="CM53" s="44"/>
      <c r="CO53" s="43"/>
      <c r="CP53" s="44"/>
      <c r="CQ53" s="44"/>
      <c r="CS53" s="43" t="s">
        <v>797</v>
      </c>
      <c r="CT53" s="44">
        <v>208</v>
      </c>
      <c r="CU53" s="44"/>
      <c r="CW53" s="43"/>
      <c r="CX53" s="44"/>
      <c r="DA53" s="43" t="s">
        <v>798</v>
      </c>
      <c r="DB53" s="44">
        <v>267</v>
      </c>
      <c r="DE53" s="43"/>
      <c r="DF53" s="44"/>
      <c r="DI53" s="43"/>
      <c r="DJ53" s="44"/>
      <c r="DM53" s="43"/>
      <c r="DN53" s="44"/>
      <c r="DQ53" s="43"/>
      <c r="DR53" s="44"/>
    </row>
    <row r="54" spans="43:122" x14ac:dyDescent="0.15">
      <c r="AQ54" s="44"/>
      <c r="AR54" s="44"/>
      <c r="AS54" s="44"/>
      <c r="AT54" s="44"/>
      <c r="AU54" s="44"/>
      <c r="AV54" s="26"/>
      <c r="AW54" s="43" t="s">
        <v>799</v>
      </c>
      <c r="AX54" s="44">
        <v>428</v>
      </c>
      <c r="AY54" s="44"/>
      <c r="AZ54" s="26"/>
      <c r="BA54" s="43"/>
      <c r="BB54" s="44"/>
      <c r="BG54" s="44"/>
      <c r="BI54" s="43"/>
      <c r="BJ54" s="44"/>
      <c r="BK54" s="44"/>
      <c r="BM54" s="43" t="s">
        <v>529</v>
      </c>
      <c r="BN54" s="44">
        <v>567</v>
      </c>
      <c r="BO54" s="44"/>
      <c r="BQ54" s="43"/>
      <c r="BR54" s="44"/>
      <c r="BS54" s="44"/>
      <c r="BW54" s="44"/>
      <c r="BY54" s="43" t="s">
        <v>800</v>
      </c>
      <c r="BZ54" s="44">
        <v>364</v>
      </c>
      <c r="CC54" s="43" t="s">
        <v>801</v>
      </c>
      <c r="CD54" s="44">
        <v>159</v>
      </c>
      <c r="CG54" s="43"/>
      <c r="CH54" s="44"/>
      <c r="CK54" s="43" t="s">
        <v>802</v>
      </c>
      <c r="CL54" s="44">
        <v>768</v>
      </c>
      <c r="CM54" s="44"/>
      <c r="CO54" s="43"/>
      <c r="CP54" s="44"/>
      <c r="CQ54" s="44"/>
      <c r="CS54" s="43" t="s">
        <v>803</v>
      </c>
      <c r="CT54" s="44">
        <v>209</v>
      </c>
      <c r="CU54" s="44"/>
      <c r="CW54" s="43"/>
      <c r="CX54" s="44"/>
      <c r="DA54" s="43" t="s">
        <v>804</v>
      </c>
      <c r="DB54" s="44">
        <v>268</v>
      </c>
      <c r="DE54" s="43"/>
      <c r="DF54" s="44"/>
      <c r="DI54" s="43"/>
      <c r="DJ54" s="44"/>
      <c r="DM54" s="43"/>
      <c r="DN54" s="44"/>
      <c r="DQ54" s="43"/>
      <c r="DR54" s="44"/>
    </row>
    <row r="55" spans="43:122" x14ac:dyDescent="0.15">
      <c r="AQ55" s="44"/>
      <c r="AR55" s="44"/>
      <c r="AS55" s="44"/>
      <c r="AT55" s="44"/>
      <c r="AU55" s="44"/>
      <c r="AV55" s="26"/>
      <c r="AW55" s="43" t="s">
        <v>805</v>
      </c>
      <c r="AX55" s="44">
        <v>429</v>
      </c>
      <c r="AY55" s="44"/>
      <c r="AZ55" s="26"/>
      <c r="BA55" s="43"/>
      <c r="BB55" s="44"/>
      <c r="BG55" s="44"/>
      <c r="BI55" s="43"/>
      <c r="BJ55" s="44"/>
      <c r="BK55" s="44"/>
      <c r="BM55" s="43" t="s">
        <v>806</v>
      </c>
      <c r="BN55" s="44">
        <v>568</v>
      </c>
      <c r="BO55" s="44"/>
      <c r="BQ55" s="43"/>
      <c r="BR55" s="44"/>
      <c r="BS55" s="44"/>
      <c r="BW55" s="44"/>
      <c r="BY55" s="43" t="s">
        <v>807</v>
      </c>
      <c r="BZ55" s="44">
        <v>365</v>
      </c>
      <c r="CC55" s="43" t="s">
        <v>808</v>
      </c>
      <c r="CD55" s="44">
        <v>160</v>
      </c>
      <c r="CG55" s="43"/>
      <c r="CH55" s="44"/>
      <c r="CK55" s="43" t="s">
        <v>809</v>
      </c>
      <c r="CL55" s="44">
        <v>805</v>
      </c>
      <c r="CM55" s="44"/>
      <c r="CO55" s="43"/>
      <c r="CP55" s="44"/>
      <c r="CQ55" s="44"/>
      <c r="CS55" s="43" t="s">
        <v>810</v>
      </c>
      <c r="CT55" s="44">
        <v>210</v>
      </c>
      <c r="CU55" s="44"/>
      <c r="CW55" s="43"/>
      <c r="CX55" s="44"/>
      <c r="DA55" s="43" t="s">
        <v>811</v>
      </c>
      <c r="DB55" s="44">
        <v>269</v>
      </c>
      <c r="DE55" s="43"/>
      <c r="DF55" s="44"/>
      <c r="DI55" s="43"/>
      <c r="DJ55" s="44"/>
      <c r="DM55" s="43"/>
      <c r="DN55" s="44"/>
      <c r="DQ55" s="43"/>
      <c r="DR55" s="44"/>
    </row>
    <row r="56" spans="43:122" x14ac:dyDescent="0.15">
      <c r="AQ56" s="44"/>
      <c r="AR56" s="44"/>
      <c r="AS56" s="44"/>
      <c r="AT56" s="44"/>
      <c r="AU56" s="44"/>
      <c r="AV56" s="26"/>
      <c r="AW56" s="43" t="s">
        <v>812</v>
      </c>
      <c r="AX56" s="44">
        <v>430</v>
      </c>
      <c r="AY56" s="44"/>
      <c r="AZ56" s="26"/>
      <c r="BA56" s="43"/>
      <c r="BB56" s="44"/>
      <c r="BG56" s="44"/>
      <c r="BI56" s="43"/>
      <c r="BJ56" s="44"/>
      <c r="BK56" s="44"/>
      <c r="BM56" s="43" t="s">
        <v>813</v>
      </c>
      <c r="BN56" s="44">
        <v>569</v>
      </c>
      <c r="BO56" s="44"/>
      <c r="BQ56" s="43"/>
      <c r="BR56" s="44"/>
      <c r="BS56" s="44"/>
      <c r="BW56" s="44"/>
      <c r="BY56" s="43" t="s">
        <v>814</v>
      </c>
      <c r="BZ56" s="44">
        <v>519</v>
      </c>
      <c r="CC56" s="43" t="s">
        <v>815</v>
      </c>
      <c r="CD56" s="44">
        <v>161</v>
      </c>
      <c r="CG56" s="43"/>
      <c r="CH56" s="44"/>
      <c r="CM56" s="44"/>
      <c r="CO56" s="43"/>
      <c r="CP56" s="44"/>
      <c r="CQ56" s="44"/>
      <c r="CS56" s="43" t="s">
        <v>816</v>
      </c>
      <c r="CT56" s="44">
        <v>211</v>
      </c>
      <c r="CU56" s="44"/>
      <c r="CW56" s="43"/>
      <c r="CX56" s="44"/>
      <c r="DA56" s="43" t="s">
        <v>817</v>
      </c>
      <c r="DB56" s="44">
        <v>270</v>
      </c>
      <c r="DE56" s="43"/>
      <c r="DF56" s="44"/>
      <c r="DI56" s="43"/>
      <c r="DJ56" s="44"/>
      <c r="DM56" s="43"/>
      <c r="DN56" s="44"/>
      <c r="DQ56" s="43"/>
      <c r="DR56" s="44"/>
    </row>
    <row r="57" spans="43:122" x14ac:dyDescent="0.15">
      <c r="AQ57" s="44"/>
      <c r="AR57" s="44"/>
      <c r="AS57" s="44"/>
      <c r="AT57" s="44"/>
      <c r="AU57" s="44"/>
      <c r="AV57" s="26"/>
      <c r="AW57" s="43" t="s">
        <v>818</v>
      </c>
      <c r="AX57" s="44">
        <v>431</v>
      </c>
      <c r="AY57" s="44"/>
      <c r="AZ57" s="26"/>
      <c r="BA57" s="43"/>
      <c r="BB57" s="44"/>
      <c r="BG57" s="44"/>
      <c r="BI57" s="43"/>
      <c r="BJ57" s="44"/>
      <c r="BK57" s="44"/>
      <c r="BM57" s="43" t="s">
        <v>209</v>
      </c>
      <c r="BN57" s="44">
        <v>286</v>
      </c>
      <c r="BO57" s="44"/>
      <c r="BQ57" s="43"/>
      <c r="BR57" s="44"/>
      <c r="BS57" s="44"/>
      <c r="BW57" s="44"/>
      <c r="BY57" s="43" t="s">
        <v>819</v>
      </c>
      <c r="BZ57" s="44">
        <v>520</v>
      </c>
      <c r="CC57" s="43" t="s">
        <v>820</v>
      </c>
      <c r="CD57" s="44">
        <v>162</v>
      </c>
      <c r="CG57" s="43"/>
      <c r="CH57" s="44"/>
      <c r="CM57" s="44"/>
      <c r="CO57" s="43"/>
      <c r="CP57" s="44"/>
      <c r="CQ57" s="44"/>
      <c r="CS57" s="43" t="s">
        <v>821</v>
      </c>
      <c r="CT57" s="44">
        <v>212</v>
      </c>
      <c r="CU57" s="44"/>
      <c r="CW57" s="43"/>
      <c r="CX57" s="44"/>
      <c r="DA57" s="43" t="s">
        <v>822</v>
      </c>
      <c r="DB57" s="44">
        <v>271</v>
      </c>
      <c r="DE57" s="43"/>
      <c r="DF57" s="44"/>
      <c r="DI57" s="43"/>
      <c r="DJ57" s="44"/>
      <c r="DM57" s="43"/>
      <c r="DN57" s="44"/>
      <c r="DQ57" s="43"/>
      <c r="DR57" s="44"/>
    </row>
    <row r="58" spans="43:122" x14ac:dyDescent="0.15">
      <c r="AQ58" s="44"/>
      <c r="AR58" s="44"/>
      <c r="AS58" s="44"/>
      <c r="AT58" s="44"/>
      <c r="AU58" s="44"/>
      <c r="AV58" s="26"/>
      <c r="AW58" s="43" t="s">
        <v>823</v>
      </c>
      <c r="AX58" s="44">
        <v>432</v>
      </c>
      <c r="AY58" s="44"/>
      <c r="AZ58" s="26"/>
      <c r="BA58" s="43"/>
      <c r="BB58" s="44"/>
      <c r="BG58" s="44"/>
      <c r="BI58" s="43"/>
      <c r="BJ58" s="44"/>
      <c r="BK58" s="44"/>
      <c r="BM58" s="43" t="s">
        <v>824</v>
      </c>
      <c r="BN58" s="44"/>
      <c r="BO58" s="44"/>
      <c r="BQ58" s="43"/>
      <c r="BR58" s="44"/>
      <c r="BS58" s="44"/>
      <c r="BW58" s="44"/>
      <c r="BY58" s="43" t="s">
        <v>825</v>
      </c>
      <c r="BZ58" s="44">
        <v>521</v>
      </c>
      <c r="CC58" s="43" t="s">
        <v>826</v>
      </c>
      <c r="CD58" s="44">
        <v>163</v>
      </c>
      <c r="CG58" s="43"/>
      <c r="CH58" s="44"/>
      <c r="CM58" s="44"/>
      <c r="CO58" s="43"/>
      <c r="CP58" s="44"/>
      <c r="CQ58" s="44"/>
      <c r="CS58" s="43" t="s">
        <v>827</v>
      </c>
      <c r="CT58" s="44">
        <v>213</v>
      </c>
      <c r="CU58" s="44"/>
      <c r="CW58" s="43"/>
      <c r="CX58" s="44"/>
      <c r="DA58" s="43" t="s">
        <v>828</v>
      </c>
      <c r="DB58" s="44">
        <v>668</v>
      </c>
      <c r="DE58" s="43"/>
      <c r="DF58" s="44"/>
      <c r="DI58" s="43"/>
      <c r="DJ58" s="44"/>
      <c r="DM58" s="43"/>
      <c r="DN58" s="44"/>
      <c r="DQ58" s="43"/>
      <c r="DR58" s="44"/>
    </row>
    <row r="59" spans="43:122" x14ac:dyDescent="0.15">
      <c r="AQ59" s="44"/>
      <c r="AR59" s="44"/>
      <c r="AS59" s="44"/>
      <c r="AT59" s="44"/>
      <c r="AU59" s="44"/>
      <c r="AV59" s="26"/>
      <c r="AW59" s="43" t="s">
        <v>829</v>
      </c>
      <c r="AX59" s="44">
        <v>433</v>
      </c>
      <c r="AY59" s="44"/>
      <c r="AZ59" s="26"/>
      <c r="BA59" s="43"/>
      <c r="BB59" s="44"/>
      <c r="BG59" s="44"/>
      <c r="BI59" s="43"/>
      <c r="BJ59" s="44"/>
      <c r="BK59" s="44"/>
      <c r="BM59" s="43"/>
      <c r="BN59" s="44"/>
      <c r="BO59" s="44"/>
      <c r="BQ59" s="43"/>
      <c r="BR59" s="44"/>
      <c r="BS59" s="44"/>
      <c r="BW59" s="44"/>
      <c r="BY59" s="43" t="s">
        <v>830</v>
      </c>
      <c r="BZ59" s="44">
        <v>522</v>
      </c>
      <c r="CC59" s="43" t="s">
        <v>831</v>
      </c>
      <c r="CD59" s="44">
        <v>164</v>
      </c>
      <c r="CG59" s="43"/>
      <c r="CH59" s="44"/>
      <c r="CM59" s="44"/>
      <c r="CO59" s="43"/>
      <c r="CP59" s="44"/>
      <c r="CQ59" s="44"/>
      <c r="CS59" s="43" t="s">
        <v>832</v>
      </c>
      <c r="CT59" s="44">
        <v>214</v>
      </c>
      <c r="CU59" s="44"/>
      <c r="CW59" s="43"/>
      <c r="CX59" s="44"/>
      <c r="DE59" s="43"/>
      <c r="DF59" s="44"/>
      <c r="DI59" s="43"/>
      <c r="DJ59" s="44"/>
      <c r="DM59" s="43"/>
      <c r="DN59" s="44"/>
      <c r="DQ59" s="43"/>
      <c r="DR59" s="44"/>
    </row>
    <row r="60" spans="43:122" x14ac:dyDescent="0.15">
      <c r="AQ60" s="44"/>
      <c r="AR60" s="44"/>
      <c r="AS60" s="44"/>
      <c r="AT60" s="44"/>
      <c r="AU60" s="44"/>
      <c r="AV60" s="26"/>
      <c r="AW60" s="43" t="s">
        <v>833</v>
      </c>
      <c r="AX60" s="44">
        <v>434</v>
      </c>
      <c r="AY60" s="44"/>
      <c r="AZ60" s="26"/>
      <c r="BA60" s="43"/>
      <c r="BB60" s="44"/>
      <c r="BG60" s="44"/>
      <c r="BI60" s="43"/>
      <c r="BJ60" s="44"/>
      <c r="BK60" s="44"/>
      <c r="BM60" s="43"/>
      <c r="BN60" s="44"/>
      <c r="BO60" s="44"/>
      <c r="BQ60" s="43"/>
      <c r="BR60" s="44"/>
      <c r="BS60" s="44"/>
      <c r="BW60" s="44"/>
      <c r="BY60" s="43" t="s">
        <v>834</v>
      </c>
      <c r="BZ60" s="44">
        <v>523</v>
      </c>
      <c r="CC60" s="43" t="s">
        <v>835</v>
      </c>
      <c r="CD60" s="44">
        <v>165</v>
      </c>
      <c r="CG60" s="43"/>
      <c r="CH60" s="44"/>
      <c r="CM60" s="44"/>
      <c r="CO60" s="43"/>
      <c r="CP60" s="44"/>
      <c r="CQ60" s="44"/>
      <c r="CS60" s="43" t="s">
        <v>836</v>
      </c>
      <c r="CT60" s="44">
        <v>215</v>
      </c>
      <c r="CU60" s="44"/>
      <c r="CW60" s="43"/>
      <c r="CX60" s="44"/>
      <c r="DA60" s="43"/>
      <c r="DB60" s="44"/>
      <c r="DE60" s="43"/>
      <c r="DF60" s="44"/>
      <c r="DI60" s="43"/>
      <c r="DJ60" s="44"/>
      <c r="DM60" s="43"/>
      <c r="DN60" s="44"/>
      <c r="DQ60" s="43"/>
      <c r="DR60" s="44"/>
    </row>
    <row r="61" spans="43:122" x14ac:dyDescent="0.15">
      <c r="AQ61" s="44"/>
      <c r="AR61" s="44"/>
      <c r="AS61" s="44"/>
      <c r="AT61" s="44"/>
      <c r="AU61" s="44"/>
      <c r="AV61" s="26"/>
      <c r="AW61" s="43" t="s">
        <v>837</v>
      </c>
      <c r="AX61" s="44">
        <v>435</v>
      </c>
      <c r="AY61" s="44"/>
      <c r="AZ61" s="26"/>
      <c r="BA61" s="43"/>
      <c r="BB61" s="44"/>
      <c r="BG61" s="44"/>
      <c r="BI61" s="43"/>
      <c r="BJ61" s="44"/>
      <c r="BK61" s="44"/>
      <c r="BM61" s="43"/>
      <c r="BN61" s="44"/>
      <c r="BO61" s="44"/>
      <c r="BQ61" s="43"/>
      <c r="BR61" s="44"/>
      <c r="BS61" s="44"/>
      <c r="BW61" s="44"/>
      <c r="BY61" s="43" t="s">
        <v>838</v>
      </c>
      <c r="BZ61" s="44">
        <v>524</v>
      </c>
      <c r="CC61" s="43" t="s">
        <v>839</v>
      </c>
      <c r="CD61" s="44">
        <v>166</v>
      </c>
      <c r="CG61" s="43"/>
      <c r="CH61" s="44"/>
      <c r="CM61" s="44"/>
      <c r="CO61" s="43"/>
      <c r="CP61" s="44"/>
      <c r="CQ61" s="44"/>
      <c r="CS61" s="43" t="s">
        <v>840</v>
      </c>
      <c r="CT61" s="44">
        <v>216</v>
      </c>
      <c r="CU61" s="44"/>
      <c r="CW61" s="43"/>
      <c r="CX61" s="44"/>
      <c r="DA61" s="43"/>
      <c r="DB61" s="44"/>
      <c r="DE61" s="43"/>
      <c r="DF61" s="44"/>
      <c r="DI61" s="43"/>
      <c r="DJ61" s="44"/>
      <c r="DM61" s="43"/>
      <c r="DN61" s="44"/>
      <c r="DQ61" s="43"/>
      <c r="DR61" s="44"/>
    </row>
    <row r="62" spans="43:122" x14ac:dyDescent="0.15">
      <c r="AQ62" s="44"/>
      <c r="AR62" s="44"/>
      <c r="AS62" s="44"/>
      <c r="AT62" s="44"/>
      <c r="AU62" s="44"/>
      <c r="AV62" s="26"/>
      <c r="AW62" s="43" t="s">
        <v>841</v>
      </c>
      <c r="AX62" s="44">
        <v>436</v>
      </c>
      <c r="AY62" s="44"/>
      <c r="AZ62" s="26"/>
      <c r="BA62" s="43"/>
      <c r="BB62" s="44"/>
      <c r="BG62" s="44"/>
      <c r="BI62" s="43"/>
      <c r="BJ62" s="44"/>
      <c r="BK62" s="44"/>
      <c r="BM62" s="43"/>
      <c r="BN62" s="44"/>
      <c r="BO62" s="44"/>
      <c r="BQ62" s="43"/>
      <c r="BR62" s="44"/>
      <c r="BS62" s="44"/>
      <c r="BW62" s="44"/>
      <c r="BY62" s="43" t="s">
        <v>842</v>
      </c>
      <c r="BZ62" s="44">
        <v>525</v>
      </c>
      <c r="CC62" s="43" t="s">
        <v>843</v>
      </c>
      <c r="CD62" s="44">
        <v>167</v>
      </c>
      <c r="CG62" s="43"/>
      <c r="CH62" s="44"/>
      <c r="CM62" s="44"/>
      <c r="CO62" s="43"/>
      <c r="CP62" s="44"/>
      <c r="CQ62" s="44"/>
      <c r="CS62" s="43" t="s">
        <v>844</v>
      </c>
      <c r="CT62" s="44">
        <v>217</v>
      </c>
      <c r="CU62" s="44"/>
      <c r="CW62" s="43"/>
      <c r="CX62" s="44"/>
      <c r="DA62" s="43"/>
      <c r="DB62" s="44"/>
      <c r="DE62" s="43"/>
      <c r="DF62" s="44"/>
      <c r="DI62" s="43"/>
      <c r="DJ62" s="44"/>
      <c r="DM62" s="43"/>
      <c r="DN62" s="44"/>
      <c r="DQ62" s="43"/>
      <c r="DR62" s="44"/>
    </row>
    <row r="63" spans="43:122" x14ac:dyDescent="0.15">
      <c r="AQ63" s="44"/>
      <c r="AR63" s="44"/>
      <c r="AS63" s="44"/>
      <c r="AT63" s="44"/>
      <c r="AU63" s="44"/>
      <c r="AV63" s="26"/>
      <c r="AW63" s="43" t="s">
        <v>845</v>
      </c>
      <c r="AX63" s="44">
        <v>437</v>
      </c>
      <c r="AY63" s="44"/>
      <c r="AZ63" s="26"/>
      <c r="BA63" s="43"/>
      <c r="BB63" s="44"/>
      <c r="BG63" s="44"/>
      <c r="BI63" s="43"/>
      <c r="BJ63" s="44"/>
      <c r="BK63" s="44"/>
      <c r="BM63" s="43"/>
      <c r="BN63" s="44"/>
      <c r="BO63" s="44"/>
      <c r="BQ63" s="43"/>
      <c r="BR63" s="44"/>
      <c r="BS63" s="44"/>
      <c r="BW63" s="44"/>
      <c r="BY63" s="43" t="s">
        <v>846</v>
      </c>
      <c r="BZ63" s="44">
        <v>526</v>
      </c>
      <c r="CC63" s="43" t="s">
        <v>847</v>
      </c>
      <c r="CD63" s="44">
        <v>168</v>
      </c>
      <c r="CG63" s="43"/>
      <c r="CH63" s="44"/>
      <c r="CM63" s="44"/>
      <c r="CO63" s="43"/>
      <c r="CP63" s="44"/>
      <c r="CQ63" s="44"/>
      <c r="CS63" s="43" t="s">
        <v>848</v>
      </c>
      <c r="CT63" s="44">
        <v>218</v>
      </c>
      <c r="CU63" s="44"/>
      <c r="CW63" s="43"/>
      <c r="CX63" s="44"/>
      <c r="DA63" s="43"/>
      <c r="DB63" s="44"/>
      <c r="DE63" s="43"/>
      <c r="DF63" s="44"/>
      <c r="DI63" s="43"/>
      <c r="DJ63" s="44"/>
      <c r="DM63" s="43"/>
      <c r="DN63" s="44"/>
      <c r="DQ63" s="43"/>
      <c r="DR63" s="44"/>
    </row>
    <row r="64" spans="43:122" x14ac:dyDescent="0.15">
      <c r="AQ64" s="44"/>
      <c r="AR64" s="44"/>
      <c r="AS64" s="44"/>
      <c r="AT64" s="44"/>
      <c r="AU64" s="44"/>
      <c r="AV64" s="26"/>
      <c r="AW64" s="43" t="s">
        <v>849</v>
      </c>
      <c r="AX64" s="44">
        <v>438</v>
      </c>
      <c r="AY64" s="44"/>
      <c r="AZ64" s="26"/>
      <c r="BA64" s="43"/>
      <c r="BB64" s="44"/>
      <c r="BG64" s="44"/>
      <c r="BI64" s="43"/>
      <c r="BJ64" s="44"/>
      <c r="BK64" s="44"/>
      <c r="BM64" s="43"/>
      <c r="BN64" s="44"/>
      <c r="BO64" s="44"/>
      <c r="BQ64" s="43"/>
      <c r="BR64" s="44"/>
      <c r="BS64" s="44"/>
      <c r="BW64" s="44"/>
      <c r="BY64" s="43" t="s">
        <v>850</v>
      </c>
      <c r="BZ64" s="44">
        <v>527</v>
      </c>
      <c r="CC64" s="43" t="s">
        <v>851</v>
      </c>
      <c r="CD64" s="44">
        <v>169</v>
      </c>
      <c r="CG64" s="43"/>
      <c r="CH64" s="44"/>
      <c r="CM64" s="44"/>
      <c r="CO64" s="43"/>
      <c r="CP64" s="44"/>
      <c r="CQ64" s="44"/>
      <c r="CS64" s="43" t="s">
        <v>852</v>
      </c>
      <c r="CT64" s="44">
        <v>219</v>
      </c>
      <c r="CU64" s="44"/>
      <c r="CW64" s="43"/>
      <c r="CX64" s="44"/>
      <c r="DA64" s="43"/>
      <c r="DB64" s="44"/>
      <c r="DE64" s="43"/>
      <c r="DF64" s="44"/>
      <c r="DI64" s="43"/>
      <c r="DJ64" s="44"/>
      <c r="DM64" s="43"/>
      <c r="DN64" s="44"/>
      <c r="DQ64" s="43"/>
      <c r="DR64" s="44"/>
    </row>
    <row r="65" spans="43:122" x14ac:dyDescent="0.15">
      <c r="AQ65" s="44"/>
      <c r="AR65" s="44"/>
      <c r="AS65" s="44"/>
      <c r="AT65" s="44"/>
      <c r="AU65" s="44"/>
      <c r="AV65" s="26"/>
      <c r="AW65" s="43" t="s">
        <v>853</v>
      </c>
      <c r="AX65" s="44">
        <v>439</v>
      </c>
      <c r="AY65" s="44"/>
      <c r="AZ65" s="26"/>
      <c r="BA65" s="43"/>
      <c r="BB65" s="44"/>
      <c r="BG65" s="44"/>
      <c r="BI65" s="43"/>
      <c r="BJ65" s="44"/>
      <c r="BK65" s="44"/>
      <c r="BM65" s="43"/>
      <c r="BN65" s="44"/>
      <c r="BO65" s="44"/>
      <c r="BQ65" s="43"/>
      <c r="BR65" s="44"/>
      <c r="BS65" s="44"/>
      <c r="BW65" s="44"/>
      <c r="BY65" s="43" t="s">
        <v>854</v>
      </c>
      <c r="BZ65" s="44">
        <v>528</v>
      </c>
      <c r="CC65" s="43" t="s">
        <v>855</v>
      </c>
      <c r="CD65" s="44">
        <v>170</v>
      </c>
      <c r="CG65" s="43"/>
      <c r="CH65" s="44"/>
      <c r="CM65" s="44"/>
      <c r="CO65" s="43"/>
      <c r="CP65" s="44"/>
      <c r="CQ65" s="44"/>
      <c r="CS65" s="43" t="s">
        <v>856</v>
      </c>
      <c r="CT65" s="44">
        <v>220</v>
      </c>
      <c r="CU65" s="44"/>
      <c r="CW65" s="43"/>
      <c r="CX65" s="44"/>
      <c r="DA65" s="43"/>
      <c r="DB65" s="44"/>
      <c r="DE65" s="43"/>
      <c r="DF65" s="44"/>
      <c r="DI65" s="43"/>
      <c r="DJ65" s="44"/>
      <c r="DM65" s="43"/>
      <c r="DN65" s="44"/>
      <c r="DQ65" s="43"/>
      <c r="DR65" s="44"/>
    </row>
    <row r="66" spans="43:122" x14ac:dyDescent="0.15">
      <c r="AQ66" s="44"/>
      <c r="AR66" s="44"/>
      <c r="AS66" s="44"/>
      <c r="AT66" s="44"/>
      <c r="AU66" s="44"/>
      <c r="AV66" s="26"/>
      <c r="AW66" s="43" t="s">
        <v>857</v>
      </c>
      <c r="AX66" s="44">
        <v>440</v>
      </c>
      <c r="AY66" s="44"/>
      <c r="AZ66" s="26"/>
      <c r="BA66" s="43"/>
      <c r="BB66" s="44"/>
      <c r="BG66" s="44"/>
      <c r="BI66" s="43"/>
      <c r="BJ66" s="44"/>
      <c r="BK66" s="44"/>
      <c r="BM66" s="43"/>
      <c r="BN66" s="44"/>
      <c r="BO66" s="44"/>
      <c r="BQ66" s="43"/>
      <c r="BR66" s="44"/>
      <c r="BS66" s="44"/>
      <c r="BW66" s="44"/>
      <c r="BY66" s="43" t="s">
        <v>858</v>
      </c>
      <c r="BZ66" s="44">
        <v>529</v>
      </c>
      <c r="CC66" s="43" t="s">
        <v>859</v>
      </c>
      <c r="CD66" s="44">
        <v>171</v>
      </c>
      <c r="CG66" s="43"/>
      <c r="CH66" s="44"/>
      <c r="CM66" s="44"/>
      <c r="CO66" s="43"/>
      <c r="CP66" s="44"/>
      <c r="CQ66" s="44"/>
      <c r="CS66" s="43" t="s">
        <v>860</v>
      </c>
      <c r="CT66" s="44">
        <v>221</v>
      </c>
      <c r="CU66" s="44"/>
      <c r="CW66" s="43"/>
      <c r="CX66" s="44"/>
      <c r="DA66" s="43"/>
      <c r="DB66" s="44"/>
      <c r="DE66" s="43"/>
      <c r="DF66" s="44"/>
      <c r="DI66" s="43"/>
      <c r="DJ66" s="44"/>
      <c r="DM66" s="43"/>
      <c r="DN66" s="44"/>
      <c r="DQ66" s="43"/>
      <c r="DR66" s="44"/>
    </row>
    <row r="67" spans="43:122" x14ac:dyDescent="0.15">
      <c r="AQ67" s="44"/>
      <c r="AR67" s="44"/>
      <c r="AS67" s="44"/>
      <c r="AT67" s="44"/>
      <c r="AU67" s="44"/>
      <c r="AV67" s="26"/>
      <c r="AW67" s="43" t="s">
        <v>861</v>
      </c>
      <c r="AX67" s="44">
        <v>441</v>
      </c>
      <c r="AY67" s="44"/>
      <c r="AZ67" s="26"/>
      <c r="BA67" s="43"/>
      <c r="BB67" s="44"/>
      <c r="BG67" s="44"/>
      <c r="BI67" s="43"/>
      <c r="BJ67" s="44"/>
      <c r="BK67" s="44"/>
      <c r="BM67" s="43"/>
      <c r="BN67" s="44"/>
      <c r="BO67" s="44"/>
      <c r="BQ67" s="43"/>
      <c r="BR67" s="44"/>
      <c r="BS67" s="44"/>
      <c r="BW67" s="44"/>
      <c r="BY67" s="43" t="s">
        <v>862</v>
      </c>
      <c r="BZ67" s="44">
        <v>530</v>
      </c>
      <c r="CC67" s="43" t="s">
        <v>863</v>
      </c>
      <c r="CD67" s="44">
        <v>172</v>
      </c>
      <c r="CG67" s="43"/>
      <c r="CH67" s="44"/>
      <c r="CM67" s="44"/>
      <c r="CO67" s="43"/>
      <c r="CP67" s="44"/>
      <c r="CQ67" s="44"/>
      <c r="CS67" s="43" t="s">
        <v>864</v>
      </c>
      <c r="CT67" s="44">
        <v>222</v>
      </c>
      <c r="CU67" s="44"/>
      <c r="CW67" s="43"/>
      <c r="CX67" s="44"/>
      <c r="DA67" s="43"/>
      <c r="DB67" s="44"/>
      <c r="DE67" s="43"/>
      <c r="DF67" s="44"/>
      <c r="DI67" s="43"/>
      <c r="DJ67" s="44"/>
      <c r="DM67" s="43"/>
      <c r="DN67" s="44"/>
      <c r="DQ67" s="43"/>
      <c r="DR67" s="44"/>
    </row>
    <row r="68" spans="43:122" x14ac:dyDescent="0.15">
      <c r="AQ68" s="44"/>
      <c r="AR68" s="44"/>
      <c r="AS68" s="44"/>
      <c r="AT68" s="44"/>
      <c r="AU68" s="44"/>
      <c r="AV68" s="26"/>
      <c r="AW68" s="43" t="s">
        <v>865</v>
      </c>
      <c r="AX68" s="44">
        <v>442</v>
      </c>
      <c r="AY68" s="44"/>
      <c r="AZ68" s="26"/>
      <c r="BA68" s="43"/>
      <c r="BB68" s="44"/>
      <c r="BG68" s="44"/>
      <c r="BI68" s="43"/>
      <c r="BJ68" s="44"/>
      <c r="BK68" s="44"/>
      <c r="BM68" s="43"/>
      <c r="BN68" s="44"/>
      <c r="BO68" s="44"/>
      <c r="BQ68" s="43"/>
      <c r="BR68" s="44"/>
      <c r="BS68" s="44"/>
      <c r="BW68" s="44"/>
      <c r="BY68" s="43"/>
      <c r="BZ68" s="44"/>
      <c r="CA68" s="44"/>
      <c r="CC68" s="43" t="s">
        <v>866</v>
      </c>
      <c r="CD68" s="44">
        <v>173</v>
      </c>
      <c r="CG68" s="43"/>
      <c r="CH68" s="44"/>
      <c r="CM68" s="44"/>
      <c r="CO68" s="43"/>
      <c r="CP68" s="44"/>
      <c r="CQ68" s="44"/>
      <c r="CS68" s="43" t="s">
        <v>867</v>
      </c>
      <c r="CT68" s="44">
        <v>223</v>
      </c>
      <c r="CU68" s="44"/>
      <c r="CW68" s="43"/>
      <c r="CX68" s="44"/>
      <c r="DA68" s="43"/>
      <c r="DB68" s="44"/>
      <c r="DE68" s="43"/>
      <c r="DF68" s="44"/>
      <c r="DI68" s="43"/>
      <c r="DJ68" s="44"/>
      <c r="DM68" s="43"/>
      <c r="DN68" s="44"/>
      <c r="DQ68" s="43"/>
      <c r="DR68" s="44"/>
    </row>
    <row r="69" spans="43:122" x14ac:dyDescent="0.15">
      <c r="AQ69" s="44"/>
      <c r="AR69" s="44"/>
      <c r="AS69" s="44"/>
      <c r="AT69" s="44"/>
      <c r="AU69" s="44"/>
      <c r="AV69" s="26"/>
      <c r="AW69" s="43" t="s">
        <v>868</v>
      </c>
      <c r="AX69" s="44">
        <v>443</v>
      </c>
      <c r="AY69" s="44"/>
      <c r="AZ69" s="26"/>
      <c r="BA69" s="43"/>
      <c r="BB69" s="44"/>
      <c r="BG69" s="44"/>
      <c r="BI69" s="43"/>
      <c r="BJ69" s="44"/>
      <c r="BK69" s="44"/>
      <c r="BM69" s="43"/>
      <c r="BN69" s="44"/>
      <c r="BO69" s="44"/>
      <c r="BQ69" s="43"/>
      <c r="BR69" s="44"/>
      <c r="BS69" s="44"/>
      <c r="BW69" s="44"/>
      <c r="BY69" s="43"/>
      <c r="BZ69" s="44"/>
      <c r="CA69" s="44"/>
      <c r="CC69" s="43" t="s">
        <v>869</v>
      </c>
      <c r="CD69" s="44">
        <v>174</v>
      </c>
      <c r="CG69" s="43"/>
      <c r="CH69" s="44"/>
      <c r="CM69" s="44"/>
      <c r="CO69" s="43"/>
      <c r="CP69" s="44"/>
      <c r="CQ69" s="44"/>
      <c r="CS69" s="43" t="s">
        <v>870</v>
      </c>
      <c r="CT69" s="44">
        <v>224</v>
      </c>
      <c r="CU69" s="44"/>
      <c r="CW69" s="43"/>
      <c r="CX69" s="44"/>
      <c r="DA69" s="43"/>
      <c r="DB69" s="44"/>
      <c r="DE69" s="43"/>
      <c r="DF69" s="44"/>
      <c r="DI69" s="43"/>
      <c r="DJ69" s="44"/>
      <c r="DM69" s="43"/>
      <c r="DN69" s="44"/>
      <c r="DQ69" s="43"/>
      <c r="DR69" s="44"/>
    </row>
    <row r="70" spans="43:122" x14ac:dyDescent="0.15">
      <c r="AQ70" s="44"/>
      <c r="AR70" s="44"/>
      <c r="AS70" s="44"/>
      <c r="AT70" s="44"/>
      <c r="AU70" s="44"/>
      <c r="AV70" s="26"/>
      <c r="AW70" s="43" t="s">
        <v>871</v>
      </c>
      <c r="AX70" s="44">
        <v>444</v>
      </c>
      <c r="AY70" s="44"/>
      <c r="AZ70" s="26"/>
      <c r="BA70" s="43"/>
      <c r="BB70" s="44"/>
      <c r="BG70" s="44"/>
      <c r="BI70" s="43"/>
      <c r="BJ70" s="44"/>
      <c r="BK70" s="44"/>
      <c r="BO70" s="44"/>
      <c r="BQ70" s="43"/>
      <c r="BR70" s="44"/>
      <c r="BS70" s="44"/>
      <c r="BW70" s="44"/>
      <c r="BY70" s="43"/>
      <c r="BZ70" s="44"/>
      <c r="CA70" s="44"/>
      <c r="CC70" s="43" t="s">
        <v>872</v>
      </c>
      <c r="CD70" s="44">
        <v>272</v>
      </c>
      <c r="CG70" s="43"/>
      <c r="CH70" s="44"/>
      <c r="CM70" s="44"/>
      <c r="CO70" s="43"/>
      <c r="CP70" s="44"/>
      <c r="CQ70" s="44"/>
      <c r="CS70" s="43" t="s">
        <v>873</v>
      </c>
      <c r="CT70" s="44">
        <v>225</v>
      </c>
      <c r="CU70" s="44"/>
      <c r="CW70" s="43"/>
      <c r="CX70" s="44"/>
      <c r="DA70" s="43"/>
      <c r="DB70" s="44"/>
      <c r="DE70" s="43"/>
      <c r="DF70" s="44"/>
      <c r="DI70" s="43"/>
      <c r="DJ70" s="44"/>
      <c r="DM70" s="43"/>
      <c r="DN70" s="44"/>
      <c r="DQ70" s="43"/>
      <c r="DR70" s="44"/>
    </row>
    <row r="71" spans="43:122" x14ac:dyDescent="0.15">
      <c r="AQ71" s="44"/>
      <c r="AR71" s="44"/>
      <c r="AS71" s="44"/>
      <c r="AT71" s="44"/>
      <c r="AU71" s="44"/>
      <c r="AV71" s="26"/>
      <c r="AW71" s="43" t="s">
        <v>874</v>
      </c>
      <c r="AX71" s="44">
        <v>445</v>
      </c>
      <c r="AY71" s="44"/>
      <c r="AZ71" s="26"/>
      <c r="BA71" s="43"/>
      <c r="BB71" s="44"/>
      <c r="BG71" s="44"/>
      <c r="BI71" s="43"/>
      <c r="BJ71" s="44"/>
      <c r="BK71" s="44"/>
      <c r="BO71" s="44"/>
      <c r="BQ71" s="43"/>
      <c r="BR71" s="44"/>
      <c r="BS71" s="44"/>
      <c r="BW71" s="44"/>
      <c r="BY71" s="43"/>
      <c r="BZ71" s="44"/>
      <c r="CA71" s="44"/>
      <c r="CC71" s="43" t="s">
        <v>875</v>
      </c>
      <c r="CD71" s="44">
        <v>273</v>
      </c>
      <c r="CG71" s="43"/>
      <c r="CH71" s="44"/>
      <c r="CM71" s="44"/>
      <c r="CO71" s="43"/>
      <c r="CP71" s="44"/>
      <c r="CQ71" s="44"/>
      <c r="CS71" s="43" t="s">
        <v>876</v>
      </c>
      <c r="CT71" s="44">
        <v>226</v>
      </c>
      <c r="CU71" s="44"/>
      <c r="CW71" s="43"/>
      <c r="CX71" s="44"/>
      <c r="DA71" s="43"/>
      <c r="DB71" s="44"/>
      <c r="DE71" s="43"/>
      <c r="DF71" s="44"/>
      <c r="DI71" s="43"/>
      <c r="DJ71" s="44"/>
      <c r="DM71" s="43"/>
      <c r="DN71" s="44"/>
      <c r="DQ71" s="43"/>
      <c r="DR71" s="44"/>
    </row>
    <row r="72" spans="43:122" x14ac:dyDescent="0.15">
      <c r="AQ72" s="44"/>
      <c r="AR72" s="44"/>
      <c r="AS72" s="44"/>
      <c r="AT72" s="44"/>
      <c r="AU72" s="44"/>
      <c r="AV72" s="26"/>
      <c r="AW72" s="43" t="s">
        <v>877</v>
      </c>
      <c r="AX72" s="44">
        <v>446</v>
      </c>
      <c r="AY72" s="44"/>
      <c r="AZ72" s="26"/>
      <c r="BA72" s="43"/>
      <c r="BB72" s="44"/>
      <c r="BG72" s="44"/>
      <c r="BI72" s="43"/>
      <c r="BJ72" s="44"/>
      <c r="BK72" s="44"/>
      <c r="BO72" s="44"/>
      <c r="BQ72" s="43"/>
      <c r="BR72" s="44"/>
      <c r="BS72" s="44"/>
      <c r="BW72" s="44"/>
      <c r="BY72" s="43"/>
      <c r="BZ72" s="44"/>
      <c r="CA72" s="44"/>
      <c r="CC72" s="43" t="s">
        <v>878</v>
      </c>
      <c r="CD72" s="44">
        <v>274</v>
      </c>
      <c r="CG72" s="43"/>
      <c r="CH72" s="44"/>
      <c r="CM72" s="44"/>
      <c r="CO72" s="43"/>
      <c r="CP72" s="44"/>
      <c r="CQ72" s="44"/>
      <c r="CS72" s="43" t="s">
        <v>879</v>
      </c>
      <c r="CT72" s="44">
        <v>227</v>
      </c>
      <c r="CU72" s="44"/>
      <c r="CW72" s="43"/>
      <c r="CX72" s="44"/>
      <c r="DA72" s="43"/>
      <c r="DB72" s="44"/>
      <c r="DE72" s="43"/>
      <c r="DF72" s="44"/>
      <c r="DI72" s="43"/>
      <c r="DJ72" s="44"/>
      <c r="DM72" s="43"/>
      <c r="DN72" s="44"/>
      <c r="DQ72" s="43"/>
      <c r="DR72" s="44"/>
    </row>
    <row r="73" spans="43:122" x14ac:dyDescent="0.15">
      <c r="AQ73" s="44"/>
      <c r="AR73" s="44"/>
      <c r="AS73" s="44"/>
      <c r="AT73" s="44"/>
      <c r="AU73" s="44"/>
      <c r="AV73" s="26"/>
      <c r="AW73" s="43" t="s">
        <v>880</v>
      </c>
      <c r="AX73" s="44">
        <v>447</v>
      </c>
      <c r="AY73" s="44"/>
      <c r="AZ73" s="26"/>
      <c r="BA73" s="43"/>
      <c r="BB73" s="44"/>
      <c r="BG73" s="44"/>
      <c r="BI73" s="43"/>
      <c r="BJ73" s="44"/>
      <c r="BK73" s="44"/>
      <c r="BO73" s="44"/>
      <c r="BQ73" s="43"/>
      <c r="BR73" s="44"/>
      <c r="BS73" s="44"/>
      <c r="BW73" s="44"/>
      <c r="BY73" s="43"/>
      <c r="BZ73" s="44"/>
      <c r="CA73" s="44"/>
      <c r="CC73" s="43" t="s">
        <v>881</v>
      </c>
      <c r="CD73" s="44">
        <v>275</v>
      </c>
      <c r="CG73" s="43"/>
      <c r="CH73" s="44"/>
      <c r="CM73" s="44"/>
      <c r="CO73" s="43"/>
      <c r="CP73" s="44"/>
      <c r="CQ73" s="44"/>
      <c r="CS73" s="43" t="s">
        <v>187</v>
      </c>
      <c r="CT73" s="44">
        <v>228</v>
      </c>
      <c r="CU73" s="44"/>
      <c r="CW73" s="43"/>
      <c r="CX73" s="44"/>
      <c r="DA73" s="43"/>
      <c r="DB73" s="44"/>
      <c r="DE73" s="43"/>
      <c r="DF73" s="44"/>
      <c r="DI73" s="43"/>
      <c r="DJ73" s="44"/>
      <c r="DM73" s="43"/>
      <c r="DN73" s="44"/>
      <c r="DQ73" s="43"/>
      <c r="DR73" s="44"/>
    </row>
    <row r="74" spans="43:122" x14ac:dyDescent="0.15">
      <c r="AQ74" s="44"/>
      <c r="AR74" s="44"/>
      <c r="AS74" s="44"/>
      <c r="AT74" s="44"/>
      <c r="AU74" s="44"/>
      <c r="AV74" s="26"/>
      <c r="AW74" s="43" t="s">
        <v>882</v>
      </c>
      <c r="AX74" s="44">
        <v>448</v>
      </c>
      <c r="AY74" s="44"/>
      <c r="AZ74" s="26"/>
      <c r="BA74" s="43"/>
      <c r="BB74" s="44"/>
      <c r="BG74" s="44"/>
      <c r="BI74" s="43"/>
      <c r="BJ74" s="44"/>
      <c r="BK74" s="44"/>
      <c r="BO74" s="44"/>
      <c r="BQ74" s="43"/>
      <c r="BR74" s="44"/>
      <c r="BS74" s="44"/>
      <c r="BW74" s="44"/>
      <c r="BY74" s="43"/>
      <c r="BZ74" s="44"/>
      <c r="CA74" s="44"/>
      <c r="CC74" s="43" t="s">
        <v>883</v>
      </c>
      <c r="CD74" s="44">
        <v>669</v>
      </c>
      <c r="CG74" s="43"/>
      <c r="CH74" s="44"/>
      <c r="CM74" s="44"/>
      <c r="CO74" s="43"/>
      <c r="CP74" s="44"/>
      <c r="CQ74" s="44"/>
      <c r="CS74" s="43" t="s">
        <v>884</v>
      </c>
      <c r="CT74" s="44">
        <v>229</v>
      </c>
      <c r="CU74" s="44"/>
      <c r="CW74" s="43"/>
      <c r="CX74" s="44"/>
      <c r="DA74" s="43"/>
      <c r="DB74" s="44"/>
      <c r="DE74" s="43"/>
      <c r="DF74" s="44"/>
      <c r="DI74" s="43"/>
      <c r="DJ74" s="44"/>
      <c r="DM74" s="43"/>
      <c r="DN74" s="44"/>
      <c r="DQ74" s="43"/>
      <c r="DR74" s="44"/>
    </row>
    <row r="75" spans="43:122" x14ac:dyDescent="0.15">
      <c r="AQ75" s="44"/>
      <c r="AR75" s="44"/>
      <c r="AS75" s="44"/>
      <c r="AT75" s="44"/>
      <c r="AU75" s="44"/>
      <c r="AV75" s="26"/>
      <c r="AW75" s="43" t="s">
        <v>885</v>
      </c>
      <c r="AX75" s="44">
        <v>449</v>
      </c>
      <c r="AY75" s="44"/>
      <c r="AZ75" s="26"/>
      <c r="BA75" s="43"/>
      <c r="BB75" s="44"/>
      <c r="BG75" s="44"/>
      <c r="BI75" s="43"/>
      <c r="BJ75" s="44"/>
      <c r="BK75" s="44"/>
      <c r="BO75" s="44"/>
      <c r="BQ75" s="43"/>
      <c r="BR75" s="44"/>
      <c r="BS75" s="44"/>
      <c r="BW75" s="44"/>
      <c r="BY75" s="43"/>
      <c r="BZ75" s="44"/>
      <c r="CA75" s="44"/>
      <c r="CC75" s="43" t="s">
        <v>886</v>
      </c>
      <c r="CD75" s="44">
        <v>670</v>
      </c>
      <c r="CG75" s="43"/>
      <c r="CH75" s="44"/>
      <c r="CM75" s="44"/>
      <c r="CO75" s="43"/>
      <c r="CP75" s="44"/>
      <c r="CQ75" s="44"/>
      <c r="CS75" s="27" t="s">
        <v>887</v>
      </c>
      <c r="CT75" s="44">
        <v>828</v>
      </c>
      <c r="CW75" s="43"/>
      <c r="CX75" s="44"/>
      <c r="DA75" s="43"/>
      <c r="DB75" s="44"/>
      <c r="DE75" s="43"/>
      <c r="DF75" s="44"/>
      <c r="DI75" s="43"/>
      <c r="DJ75" s="44"/>
      <c r="DM75" s="43"/>
      <c r="DN75" s="44"/>
      <c r="DQ75" s="43"/>
      <c r="DR75" s="44"/>
    </row>
    <row r="76" spans="43:122" x14ac:dyDescent="0.15">
      <c r="AQ76" s="44"/>
      <c r="AR76" s="44"/>
      <c r="AS76" s="44"/>
      <c r="AT76" s="44"/>
      <c r="AU76" s="44"/>
      <c r="AV76" s="26"/>
      <c r="AW76" s="43" t="s">
        <v>888</v>
      </c>
      <c r="AX76" s="44">
        <v>450</v>
      </c>
      <c r="AY76" s="44"/>
      <c r="AZ76" s="26"/>
      <c r="BA76" s="43"/>
      <c r="BB76" s="44"/>
      <c r="BG76" s="44"/>
      <c r="BI76" s="43"/>
      <c r="BJ76" s="44"/>
      <c r="BK76" s="44"/>
      <c r="BO76" s="44"/>
      <c r="BQ76" s="43"/>
      <c r="BR76" s="44"/>
      <c r="BS76" s="44"/>
      <c r="BW76" s="44"/>
      <c r="BY76" s="43"/>
      <c r="BZ76" s="44"/>
      <c r="CA76" s="44"/>
      <c r="CC76" s="43" t="s">
        <v>889</v>
      </c>
      <c r="CD76" s="44">
        <v>763</v>
      </c>
      <c r="CG76" s="43"/>
      <c r="CH76" s="44"/>
      <c r="CM76" s="44"/>
      <c r="CO76" s="43"/>
      <c r="CP76" s="44"/>
      <c r="CQ76" s="44"/>
      <c r="CW76" s="43"/>
      <c r="CX76" s="44"/>
      <c r="DA76" s="43"/>
      <c r="DB76" s="44"/>
      <c r="DE76" s="43"/>
      <c r="DF76" s="44"/>
      <c r="DI76" s="43"/>
      <c r="DJ76" s="44"/>
      <c r="DM76" s="43"/>
      <c r="DN76" s="44"/>
      <c r="DQ76" s="43"/>
      <c r="DR76" s="44"/>
    </row>
    <row r="77" spans="43:122" x14ac:dyDescent="0.15">
      <c r="AQ77" s="44"/>
      <c r="AR77" s="44"/>
      <c r="AS77" s="44"/>
      <c r="AT77" s="44"/>
      <c r="AU77" s="44"/>
      <c r="AV77" s="26"/>
      <c r="AW77" s="43" t="s">
        <v>890</v>
      </c>
      <c r="AX77" s="44">
        <v>451</v>
      </c>
      <c r="AY77" s="44"/>
      <c r="AZ77" s="26"/>
      <c r="BA77" s="43"/>
      <c r="BB77" s="44"/>
      <c r="BG77" s="44"/>
      <c r="BI77" s="43"/>
      <c r="BJ77" s="44"/>
      <c r="BK77" s="44"/>
      <c r="BO77" s="44"/>
      <c r="BQ77" s="43"/>
      <c r="BR77" s="44"/>
      <c r="BS77" s="44"/>
      <c r="BW77" s="44"/>
      <c r="BY77" s="43"/>
      <c r="BZ77" s="44"/>
      <c r="CA77" s="44"/>
      <c r="CC77" s="43" t="s">
        <v>891</v>
      </c>
      <c r="CD77" s="44">
        <v>764</v>
      </c>
      <c r="CG77" s="43"/>
      <c r="CH77" s="44"/>
      <c r="CM77" s="44"/>
      <c r="CO77" s="43"/>
      <c r="CP77" s="44"/>
      <c r="CQ77" s="44"/>
      <c r="CW77" s="43"/>
      <c r="CX77" s="44"/>
      <c r="DA77" s="43"/>
      <c r="DB77" s="44"/>
      <c r="DE77" s="43"/>
      <c r="DF77" s="44"/>
      <c r="DI77" s="43"/>
      <c r="DJ77" s="44"/>
      <c r="DM77" s="43"/>
      <c r="DN77" s="44"/>
      <c r="DQ77" s="43"/>
      <c r="DR77" s="44"/>
    </row>
    <row r="78" spans="43:122" x14ac:dyDescent="0.15">
      <c r="AQ78" s="44"/>
      <c r="AR78" s="44"/>
      <c r="AS78" s="44"/>
      <c r="AT78" s="44"/>
      <c r="AU78" s="44"/>
      <c r="AV78" s="26"/>
      <c r="AW78" s="43" t="s">
        <v>892</v>
      </c>
      <c r="AX78" s="44">
        <v>667</v>
      </c>
      <c r="AY78" s="44"/>
      <c r="AZ78" s="26"/>
      <c r="BA78" s="43"/>
      <c r="BB78" s="44"/>
      <c r="BG78" s="44"/>
      <c r="BI78" s="43"/>
      <c r="BJ78" s="44"/>
      <c r="BK78" s="44"/>
      <c r="BO78" s="44"/>
      <c r="BQ78" s="43"/>
      <c r="BR78" s="44"/>
      <c r="BS78" s="44"/>
      <c r="BW78" s="44"/>
      <c r="BY78" s="43"/>
      <c r="BZ78" s="44"/>
      <c r="CA78" s="44"/>
      <c r="CC78" s="43" t="s">
        <v>893</v>
      </c>
      <c r="CD78" s="44">
        <v>838</v>
      </c>
      <c r="CG78" s="43"/>
      <c r="CH78" s="44"/>
      <c r="CM78" s="44"/>
      <c r="CO78" s="43"/>
      <c r="CP78" s="44"/>
      <c r="CQ78" s="44"/>
      <c r="CW78" s="43"/>
      <c r="CX78" s="44"/>
      <c r="DA78" s="43"/>
      <c r="DB78" s="44"/>
      <c r="DE78" s="43"/>
      <c r="DF78" s="44"/>
      <c r="DI78" s="43"/>
      <c r="DJ78" s="44"/>
      <c r="DM78" s="43"/>
      <c r="DN78" s="44"/>
      <c r="DQ78" s="43"/>
      <c r="DR78" s="44"/>
    </row>
    <row r="79" spans="43:122" x14ac:dyDescent="0.15">
      <c r="AQ79" s="44"/>
      <c r="AR79" s="44"/>
      <c r="AS79" s="44"/>
      <c r="AT79" s="44"/>
      <c r="AU79" s="44"/>
      <c r="AV79" s="26"/>
      <c r="AW79" s="43" t="s">
        <v>894</v>
      </c>
      <c r="AX79" s="44">
        <v>765</v>
      </c>
      <c r="AY79" s="44"/>
      <c r="AZ79" s="26"/>
      <c r="BA79" s="43"/>
      <c r="BB79" s="44"/>
      <c r="BG79" s="44"/>
      <c r="BI79" s="43"/>
      <c r="BJ79" s="44"/>
      <c r="BK79" s="44"/>
      <c r="BO79" s="44"/>
      <c r="BQ79" s="43"/>
      <c r="BR79" s="44"/>
      <c r="BS79" s="44"/>
      <c r="BW79" s="44"/>
      <c r="BY79" s="43"/>
      <c r="BZ79" s="44"/>
      <c r="CA79" s="44"/>
      <c r="CG79" s="43"/>
      <c r="CH79" s="44"/>
      <c r="CM79" s="44"/>
      <c r="CO79" s="43"/>
      <c r="CP79" s="44"/>
      <c r="CQ79" s="44"/>
      <c r="CW79" s="43"/>
      <c r="CX79" s="44"/>
      <c r="DA79" s="43"/>
      <c r="DB79" s="44"/>
      <c r="DE79" s="43"/>
      <c r="DF79" s="44"/>
      <c r="DI79" s="43"/>
      <c r="DJ79" s="44"/>
      <c r="DM79" s="43"/>
      <c r="DN79" s="44"/>
      <c r="DQ79" s="43"/>
      <c r="DR79" s="44"/>
    </row>
    <row r="80" spans="43:122" x14ac:dyDescent="0.15">
      <c r="AQ80" s="44"/>
      <c r="AR80" s="44"/>
      <c r="AS80" s="44"/>
      <c r="AT80" s="44"/>
      <c r="AU80" s="44"/>
      <c r="AV80" s="26"/>
      <c r="AW80" s="43" t="s">
        <v>895</v>
      </c>
      <c r="AX80" s="44">
        <v>830</v>
      </c>
      <c r="AY80" s="44"/>
      <c r="AZ80" s="26"/>
      <c r="BA80" s="43"/>
      <c r="BB80" s="44"/>
      <c r="BG80" s="44"/>
      <c r="BI80" s="43"/>
      <c r="BJ80" s="44"/>
      <c r="BK80" s="44"/>
      <c r="BM80" s="43"/>
      <c r="BN80" s="44"/>
      <c r="BO80" s="44"/>
      <c r="BQ80" s="43"/>
      <c r="BR80" s="44"/>
      <c r="BS80" s="44"/>
      <c r="BW80" s="44"/>
      <c r="BY80" s="43"/>
      <c r="BZ80" s="44"/>
      <c r="CA80" s="44"/>
      <c r="CM80" s="44"/>
      <c r="CQ80" s="44"/>
      <c r="CW80" s="43"/>
      <c r="CX80" s="44"/>
      <c r="DA80" s="43"/>
      <c r="DB80" s="44"/>
      <c r="DE80" s="43"/>
      <c r="DF80" s="44"/>
      <c r="DI80" s="43"/>
      <c r="DJ80" s="44"/>
      <c r="DM80" s="43"/>
      <c r="DN80" s="44"/>
      <c r="DQ80" s="43"/>
      <c r="DR80" s="44"/>
    </row>
    <row r="81" spans="43:122" x14ac:dyDescent="0.15">
      <c r="AQ81" s="44"/>
      <c r="AR81" s="44"/>
      <c r="AS81" s="44"/>
      <c r="AT81" s="44"/>
      <c r="AU81" s="44"/>
      <c r="AV81" s="26"/>
      <c r="AW81" s="43" t="s">
        <v>896</v>
      </c>
      <c r="AX81" s="44">
        <v>861</v>
      </c>
      <c r="AY81" s="44"/>
      <c r="AZ81" s="26"/>
      <c r="BA81" s="43"/>
      <c r="BB81" s="44"/>
      <c r="BG81" s="44"/>
      <c r="BI81" s="43"/>
      <c r="BJ81" s="44"/>
      <c r="BK81" s="44"/>
      <c r="BM81" s="43"/>
      <c r="BN81" s="44"/>
      <c r="BO81" s="44"/>
      <c r="BQ81" s="43"/>
      <c r="BR81" s="44"/>
      <c r="BS81" s="44"/>
      <c r="BW81" s="44"/>
      <c r="BY81" s="43"/>
      <c r="BZ81" s="44"/>
      <c r="CA81" s="44"/>
      <c r="CM81" s="44"/>
      <c r="CQ81" s="44"/>
      <c r="CW81" s="43"/>
      <c r="CX81" s="44"/>
      <c r="DA81" s="43"/>
      <c r="DB81" s="44"/>
      <c r="DE81" s="43"/>
      <c r="DF81" s="44"/>
      <c r="DI81" s="43"/>
      <c r="DJ81" s="44"/>
      <c r="DM81" s="43"/>
      <c r="DN81" s="44"/>
      <c r="DQ81" s="43"/>
      <c r="DR81" s="44"/>
    </row>
    <row r="82" spans="43:122" x14ac:dyDescent="0.15">
      <c r="AQ82" s="44"/>
      <c r="AR82" s="44"/>
      <c r="AS82" s="44"/>
      <c r="AT82" s="44"/>
      <c r="AU82" s="44"/>
      <c r="AV82" s="26"/>
      <c r="AZ82" s="26"/>
      <c r="BG82" s="44"/>
      <c r="BI82" s="43"/>
      <c r="BJ82" s="44"/>
      <c r="BK82" s="44"/>
      <c r="BM82" s="43"/>
      <c r="BN82" s="44"/>
      <c r="BO82" s="44"/>
      <c r="BQ82" s="43"/>
      <c r="BR82" s="44"/>
      <c r="BS82" s="44"/>
      <c r="BW82" s="44"/>
      <c r="BY82" s="43"/>
      <c r="BZ82" s="44"/>
      <c r="CA82" s="44"/>
      <c r="CM82" s="44"/>
      <c r="CQ82" s="44"/>
      <c r="CW82" s="43"/>
      <c r="CX82" s="44"/>
      <c r="DE82" s="43"/>
      <c r="DF82" s="44"/>
      <c r="DI82" s="43"/>
      <c r="DJ82" s="44"/>
      <c r="DM82" s="43"/>
      <c r="DN82" s="44"/>
      <c r="DQ82" s="43"/>
      <c r="DR82" s="44"/>
    </row>
    <row r="83" spans="43:122" x14ac:dyDescent="0.15">
      <c r="AQ83" s="44"/>
      <c r="AR83" s="44"/>
      <c r="AS83" s="44"/>
      <c r="AT83" s="44"/>
      <c r="AU83" s="44"/>
      <c r="AV83" s="26"/>
      <c r="AZ83" s="26"/>
      <c r="BG83" s="44"/>
      <c r="BI83" s="43"/>
      <c r="BJ83" s="44"/>
      <c r="BK83" s="44"/>
      <c r="BM83" s="43"/>
      <c r="BN83" s="44"/>
      <c r="BO83" s="44"/>
      <c r="BQ83" s="43"/>
      <c r="BR83" s="44"/>
      <c r="BS83" s="44"/>
      <c r="BW83" s="44"/>
      <c r="BY83" s="43"/>
      <c r="BZ83" s="44"/>
      <c r="CA83" s="44"/>
      <c r="CM83" s="44"/>
      <c r="CQ83" s="44"/>
      <c r="CW83" s="43"/>
      <c r="CX83" s="44"/>
      <c r="DE83" s="43"/>
      <c r="DF83" s="44"/>
      <c r="DI83" s="43"/>
      <c r="DJ83" s="44"/>
      <c r="DM83" s="43"/>
      <c r="DN83" s="44"/>
      <c r="DQ83" s="43"/>
      <c r="DR83" s="44"/>
    </row>
    <row r="84" spans="43:122" x14ac:dyDescent="0.15">
      <c r="AQ84" s="44"/>
      <c r="AR84" s="44"/>
      <c r="AS84" s="44"/>
      <c r="AT84" s="44"/>
      <c r="AU84" s="44"/>
      <c r="AV84" s="26"/>
      <c r="AZ84" s="26"/>
      <c r="BG84" s="44"/>
      <c r="BI84" s="43"/>
      <c r="BJ84" s="44"/>
      <c r="BK84" s="44"/>
      <c r="BM84" s="43"/>
      <c r="BN84" s="44"/>
      <c r="BO84" s="44"/>
      <c r="BQ84" s="43"/>
      <c r="BR84" s="44"/>
      <c r="BS84" s="44"/>
      <c r="BW84" s="44"/>
      <c r="BY84" s="43"/>
      <c r="BZ84" s="44"/>
      <c r="CA84" s="44"/>
      <c r="CM84" s="44"/>
      <c r="CQ84" s="44"/>
      <c r="CW84" s="43"/>
      <c r="CX84" s="44"/>
      <c r="DE84" s="43"/>
      <c r="DF84" s="44"/>
      <c r="DI84" s="43"/>
      <c r="DJ84" s="44"/>
      <c r="DM84" s="43"/>
      <c r="DN84" s="44"/>
      <c r="DQ84" s="43"/>
      <c r="DR84" s="44"/>
    </row>
    <row r="85" spans="43:122" x14ac:dyDescent="0.15">
      <c r="AQ85" s="44"/>
      <c r="AR85" s="44"/>
      <c r="AS85" s="44"/>
      <c r="AT85" s="44"/>
      <c r="AU85" s="44"/>
      <c r="AV85" s="26"/>
      <c r="AZ85" s="26"/>
      <c r="BG85" s="44"/>
      <c r="BI85" s="43"/>
      <c r="BJ85" s="44"/>
      <c r="BK85" s="44"/>
      <c r="BM85" s="43"/>
      <c r="BN85" s="44"/>
      <c r="BO85" s="44"/>
      <c r="BQ85" s="43"/>
      <c r="BR85" s="44"/>
      <c r="BS85" s="44"/>
      <c r="BW85" s="44"/>
      <c r="BY85" s="43"/>
      <c r="BZ85" s="44"/>
      <c r="CA85" s="44"/>
      <c r="CM85" s="44"/>
      <c r="CQ85" s="44"/>
      <c r="CW85" s="43"/>
      <c r="CX85" s="44"/>
      <c r="DE85" s="43"/>
      <c r="DF85" s="44"/>
      <c r="DI85" s="43"/>
      <c r="DJ85" s="44"/>
      <c r="DM85" s="43"/>
      <c r="DN85" s="44"/>
      <c r="DQ85" s="43"/>
      <c r="DR85" s="44"/>
    </row>
    <row r="86" spans="43:122" x14ac:dyDescent="0.15">
      <c r="AQ86" s="44"/>
      <c r="AR86" s="44"/>
      <c r="AS86" s="44"/>
      <c r="AT86" s="44"/>
      <c r="AU86" s="44"/>
      <c r="AV86" s="44"/>
      <c r="AW86" s="44"/>
      <c r="AX86" s="44"/>
      <c r="AY86" s="44"/>
      <c r="AZ86" s="44"/>
      <c r="BA86" s="44"/>
      <c r="BB86" s="44"/>
      <c r="BG86" s="44"/>
      <c r="BI86" s="43"/>
      <c r="BJ86" s="44"/>
      <c r="BK86" s="44"/>
      <c r="BM86" s="43"/>
      <c r="BN86" s="44"/>
      <c r="BO86" s="44"/>
      <c r="BQ86" s="43"/>
      <c r="BR86" s="44"/>
      <c r="BS86" s="44"/>
      <c r="BW86" s="44"/>
      <c r="BY86" s="43"/>
      <c r="BZ86" s="44"/>
      <c r="CA86" s="44"/>
      <c r="CM86" s="44"/>
      <c r="CQ86" s="44"/>
      <c r="CW86" s="43"/>
      <c r="CX86" s="44"/>
      <c r="DE86" s="43"/>
      <c r="DF86" s="44"/>
      <c r="DI86" s="43"/>
      <c r="DJ86" s="44"/>
      <c r="DM86" s="43"/>
      <c r="DN86" s="44"/>
      <c r="DQ86" s="43"/>
      <c r="DR86" s="44"/>
    </row>
    <row r="87" spans="43:122" x14ac:dyDescent="0.15">
      <c r="AQ87" s="44"/>
      <c r="AR87" s="44"/>
      <c r="AS87" s="44"/>
      <c r="AT87" s="44"/>
      <c r="AU87" s="44"/>
      <c r="AV87" s="44"/>
      <c r="AW87" s="44"/>
      <c r="AX87" s="44"/>
      <c r="AY87" s="44"/>
      <c r="AZ87" s="44"/>
      <c r="BA87" s="44"/>
      <c r="BB87" s="44"/>
      <c r="BG87" s="44"/>
      <c r="BI87" s="43"/>
      <c r="BJ87" s="44"/>
      <c r="BK87" s="44"/>
      <c r="BM87" s="43"/>
      <c r="BN87" s="44"/>
      <c r="BO87" s="44"/>
      <c r="BQ87" s="43"/>
      <c r="BR87" s="44"/>
      <c r="BS87" s="44"/>
      <c r="BW87" s="44"/>
      <c r="BY87" s="43"/>
      <c r="BZ87" s="44"/>
      <c r="CA87" s="44"/>
      <c r="CC87" s="43"/>
      <c r="CD87" s="44"/>
      <c r="CM87" s="44"/>
      <c r="CQ87" s="44"/>
      <c r="CW87" s="43"/>
      <c r="CX87" s="44"/>
      <c r="DE87" s="43"/>
      <c r="DF87" s="44"/>
      <c r="DI87" s="43"/>
      <c r="DJ87" s="44"/>
      <c r="DM87" s="43"/>
      <c r="DN87" s="44"/>
      <c r="DQ87" s="43"/>
      <c r="DR87" s="44"/>
    </row>
    <row r="88" spans="43:122" x14ac:dyDescent="0.15">
      <c r="AQ88" s="44"/>
      <c r="AR88" s="44"/>
      <c r="AS88" s="44"/>
      <c r="AT88" s="44"/>
      <c r="AU88" s="44"/>
      <c r="AV88" s="44"/>
      <c r="AW88" s="44"/>
      <c r="AX88" s="44"/>
      <c r="AY88" s="44"/>
      <c r="AZ88" s="44"/>
      <c r="BA88" s="44"/>
      <c r="BB88" s="44"/>
      <c r="BG88" s="44"/>
      <c r="BI88" s="43"/>
      <c r="BJ88" s="44"/>
      <c r="BK88" s="44"/>
      <c r="BM88" s="43"/>
      <c r="BN88" s="44"/>
      <c r="BO88" s="44"/>
      <c r="BQ88" s="43"/>
      <c r="BR88" s="44"/>
      <c r="BS88" s="44"/>
      <c r="BW88" s="44"/>
      <c r="BY88" s="43"/>
      <c r="BZ88" s="44"/>
      <c r="CA88" s="44"/>
      <c r="CC88" s="43"/>
      <c r="CD88" s="44"/>
      <c r="CG88" s="43"/>
      <c r="CH88" s="44"/>
      <c r="CM88" s="44"/>
      <c r="CO88" s="43"/>
      <c r="CP88" s="44"/>
      <c r="CQ88" s="44"/>
      <c r="CW88" s="43"/>
      <c r="CX88" s="44"/>
      <c r="DE88" s="43"/>
      <c r="DF88" s="44"/>
      <c r="DI88" s="43"/>
      <c r="DJ88" s="44"/>
      <c r="DM88" s="43"/>
      <c r="DN88" s="44"/>
      <c r="DQ88" s="43"/>
      <c r="DR88" s="44"/>
    </row>
    <row r="89" spans="43:122" x14ac:dyDescent="0.15">
      <c r="AQ89" s="44"/>
      <c r="AR89" s="44"/>
      <c r="AS89" s="44"/>
      <c r="AT89" s="44"/>
      <c r="AU89" s="44"/>
      <c r="AV89" s="44"/>
      <c r="AW89" s="44"/>
      <c r="AX89" s="44"/>
      <c r="AY89" s="44"/>
      <c r="AZ89" s="44"/>
      <c r="BA89" s="44"/>
      <c r="BB89" s="44"/>
      <c r="BG89" s="44"/>
      <c r="BI89" s="43"/>
      <c r="BJ89" s="44"/>
      <c r="BK89" s="44"/>
      <c r="BM89" s="43"/>
      <c r="BN89" s="44"/>
      <c r="BO89" s="44"/>
      <c r="BQ89" s="43"/>
      <c r="BR89" s="44"/>
      <c r="BS89" s="44"/>
      <c r="BW89" s="44"/>
      <c r="BY89" s="43"/>
      <c r="BZ89" s="44"/>
      <c r="CA89" s="44"/>
      <c r="CC89" s="43"/>
      <c r="CD89" s="44"/>
      <c r="CG89" s="43"/>
      <c r="CH89" s="44"/>
      <c r="CM89" s="44"/>
      <c r="CO89" s="43"/>
      <c r="CP89" s="44"/>
      <c r="CQ89" s="44"/>
      <c r="CW89" s="43"/>
      <c r="CX89" s="44"/>
      <c r="DE89" s="43"/>
      <c r="DF89" s="44"/>
      <c r="DI89" s="43"/>
      <c r="DJ89" s="44"/>
      <c r="DM89" s="43"/>
      <c r="DN89" s="44"/>
      <c r="DQ89" s="43"/>
      <c r="DR89" s="44"/>
    </row>
    <row r="90" spans="43:122" x14ac:dyDescent="0.15">
      <c r="AQ90" s="44"/>
      <c r="AR90" s="44"/>
      <c r="AS90" s="44"/>
      <c r="AT90" s="44"/>
      <c r="AU90" s="44"/>
      <c r="AV90" s="44"/>
      <c r="AW90" s="44"/>
      <c r="AX90" s="44"/>
      <c r="AY90" s="44"/>
      <c r="AZ90" s="44"/>
      <c r="BA90" s="44"/>
      <c r="BB90" s="44"/>
      <c r="BG90" s="44"/>
      <c r="BI90" s="43"/>
      <c r="BJ90" s="44"/>
      <c r="BK90" s="44"/>
      <c r="BM90" s="43"/>
      <c r="BN90" s="44"/>
      <c r="BO90" s="44"/>
      <c r="BQ90" s="43"/>
      <c r="BR90" s="44"/>
      <c r="BS90" s="44"/>
      <c r="BW90" s="44"/>
      <c r="BY90" s="43"/>
      <c r="BZ90" s="44"/>
      <c r="CA90" s="44"/>
      <c r="CC90" s="43"/>
      <c r="CD90" s="44"/>
      <c r="CG90" s="43"/>
      <c r="CH90" s="44"/>
      <c r="CM90" s="44"/>
      <c r="CO90" s="43"/>
      <c r="CP90" s="44"/>
      <c r="CQ90" s="44"/>
      <c r="CW90" s="43"/>
      <c r="CX90" s="44"/>
      <c r="DE90" s="43"/>
      <c r="DF90" s="44"/>
      <c r="DI90" s="43"/>
      <c r="DJ90" s="44"/>
      <c r="DM90" s="43"/>
      <c r="DN90" s="44"/>
      <c r="DQ90" s="43"/>
      <c r="DR90" s="44"/>
    </row>
    <row r="91" spans="43:122" x14ac:dyDescent="0.15">
      <c r="AQ91" s="44"/>
      <c r="AR91" s="44"/>
      <c r="AS91" s="44"/>
      <c r="AT91" s="44"/>
      <c r="AU91" s="44"/>
      <c r="AV91" s="44"/>
      <c r="AW91" s="44"/>
      <c r="AX91" s="44"/>
      <c r="AY91" s="44"/>
      <c r="AZ91" s="44"/>
      <c r="BA91" s="44"/>
      <c r="BB91" s="44"/>
      <c r="BG91" s="44"/>
      <c r="BI91" s="43"/>
      <c r="BJ91" s="44"/>
      <c r="BK91" s="44"/>
      <c r="BM91" s="43"/>
      <c r="BN91" s="44"/>
      <c r="BO91" s="44"/>
      <c r="BQ91" s="43"/>
      <c r="BR91" s="44"/>
      <c r="BS91" s="44"/>
      <c r="BW91" s="44"/>
      <c r="BY91" s="43"/>
      <c r="BZ91" s="44"/>
      <c r="CA91" s="44"/>
      <c r="CC91" s="43"/>
      <c r="CD91" s="44"/>
      <c r="CG91" s="43"/>
      <c r="CH91" s="44"/>
      <c r="CM91" s="44"/>
      <c r="CO91" s="43"/>
      <c r="CP91" s="44"/>
      <c r="CQ91" s="44"/>
      <c r="CW91" s="43"/>
      <c r="CX91" s="44"/>
      <c r="DE91" s="43"/>
      <c r="DF91" s="44"/>
      <c r="DI91" s="43"/>
      <c r="DJ91" s="44"/>
      <c r="DM91" s="43"/>
      <c r="DN91" s="44"/>
      <c r="DQ91" s="43"/>
      <c r="DR91" s="44"/>
    </row>
    <row r="92" spans="43:122" x14ac:dyDescent="0.15">
      <c r="AQ92" s="44"/>
      <c r="AR92" s="44"/>
      <c r="AS92" s="44"/>
      <c r="AT92" s="44"/>
      <c r="AU92" s="44"/>
      <c r="AV92" s="44"/>
      <c r="AW92" s="44"/>
      <c r="AX92" s="44"/>
      <c r="AY92" s="44"/>
      <c r="AZ92" s="44"/>
      <c r="BA92" s="44"/>
      <c r="BB92" s="44"/>
      <c r="BG92" s="44"/>
      <c r="BI92" s="43"/>
      <c r="BJ92" s="44"/>
      <c r="BK92" s="44"/>
      <c r="BM92" s="43"/>
      <c r="BN92" s="44"/>
      <c r="BO92" s="44"/>
      <c r="BQ92" s="43"/>
      <c r="BR92" s="44"/>
      <c r="BS92" s="44"/>
      <c r="BW92" s="44"/>
      <c r="BY92" s="43"/>
      <c r="BZ92" s="44"/>
      <c r="CA92" s="44"/>
      <c r="CC92" s="43"/>
      <c r="CD92" s="44"/>
      <c r="CG92" s="43"/>
      <c r="CH92" s="44"/>
      <c r="CM92" s="44"/>
      <c r="CO92" s="43"/>
      <c r="CP92" s="44"/>
      <c r="CQ92" s="44"/>
      <c r="CW92" s="43"/>
      <c r="CX92" s="44"/>
      <c r="DE92" s="43"/>
      <c r="DF92" s="44"/>
      <c r="DI92" s="43"/>
      <c r="DJ92" s="44"/>
      <c r="DM92" s="43"/>
      <c r="DN92" s="44"/>
      <c r="DQ92" s="43"/>
      <c r="DR92" s="44"/>
    </row>
    <row r="93" spans="43:122" x14ac:dyDescent="0.15">
      <c r="AQ93" s="44"/>
      <c r="AR93" s="44"/>
      <c r="AS93" s="44"/>
      <c r="AT93" s="44"/>
      <c r="AU93" s="44"/>
      <c r="AV93" s="44"/>
      <c r="AW93" s="44"/>
      <c r="AX93" s="44"/>
      <c r="AY93" s="44"/>
      <c r="AZ93" s="44"/>
      <c r="BA93" s="44"/>
      <c r="BB93" s="44"/>
      <c r="BG93" s="44"/>
      <c r="BI93" s="43"/>
      <c r="BJ93" s="44"/>
      <c r="BK93" s="44"/>
      <c r="BM93" s="43"/>
      <c r="BN93" s="44"/>
      <c r="BO93" s="44"/>
      <c r="BQ93" s="43"/>
      <c r="BR93" s="44"/>
      <c r="BS93" s="44"/>
      <c r="BW93" s="44"/>
      <c r="BY93" s="43"/>
      <c r="BZ93" s="44"/>
      <c r="CA93" s="44"/>
      <c r="CC93" s="43"/>
      <c r="CD93" s="44"/>
      <c r="CG93" s="43"/>
      <c r="CH93" s="44"/>
      <c r="CM93" s="44"/>
      <c r="CO93" s="43"/>
      <c r="CP93" s="44"/>
      <c r="CQ93" s="44"/>
      <c r="CW93" s="43"/>
      <c r="CX93" s="44"/>
      <c r="DE93" s="43"/>
      <c r="DF93" s="44"/>
      <c r="DI93" s="43"/>
      <c r="DJ93" s="44"/>
      <c r="DM93" s="43"/>
      <c r="DN93" s="44"/>
      <c r="DQ93" s="43"/>
      <c r="DR93" s="44"/>
    </row>
    <row r="94" spans="43:122" x14ac:dyDescent="0.15">
      <c r="AQ94" s="44"/>
      <c r="AR94" s="44"/>
      <c r="AS94" s="44"/>
      <c r="AT94" s="44"/>
      <c r="AU94" s="44"/>
      <c r="AV94" s="44"/>
      <c r="AW94" s="44"/>
      <c r="AX94" s="44"/>
      <c r="AY94" s="44"/>
      <c r="AZ94" s="44"/>
      <c r="BA94" s="44"/>
      <c r="BB94" s="44"/>
      <c r="BG94" s="44"/>
      <c r="BI94" s="43"/>
      <c r="BJ94" s="44"/>
      <c r="BK94" s="44"/>
      <c r="BM94" s="43"/>
      <c r="BN94" s="44"/>
      <c r="BO94" s="44"/>
      <c r="BQ94" s="43"/>
      <c r="BR94" s="44"/>
      <c r="BS94" s="44"/>
      <c r="BW94" s="44"/>
      <c r="BY94" s="43"/>
      <c r="BZ94" s="44"/>
      <c r="CA94" s="44"/>
      <c r="CC94" s="43"/>
      <c r="CD94" s="44"/>
      <c r="CG94" s="43"/>
      <c r="CH94" s="44"/>
      <c r="CM94" s="44"/>
      <c r="CO94" s="43"/>
      <c r="CP94" s="44"/>
      <c r="CQ94" s="44"/>
      <c r="CW94" s="43"/>
      <c r="CX94" s="44"/>
      <c r="DE94" s="43"/>
      <c r="DF94" s="44"/>
      <c r="DI94" s="43"/>
      <c r="DJ94" s="44"/>
      <c r="DM94" s="43"/>
      <c r="DN94" s="44"/>
      <c r="DQ94" s="43"/>
      <c r="DR94" s="44"/>
    </row>
    <row r="95" spans="43:122" x14ac:dyDescent="0.15">
      <c r="AQ95" s="44"/>
      <c r="AR95" s="44"/>
      <c r="AS95" s="44"/>
      <c r="AT95" s="44"/>
      <c r="AU95" s="44"/>
      <c r="AV95" s="44"/>
      <c r="AW95" s="44"/>
      <c r="AX95" s="44"/>
      <c r="AY95" s="44"/>
      <c r="AZ95" s="44"/>
      <c r="BA95" s="44"/>
      <c r="BB95" s="44"/>
      <c r="BG95" s="44"/>
      <c r="BI95" s="43"/>
      <c r="BJ95" s="44"/>
      <c r="BK95" s="44"/>
      <c r="BM95" s="43"/>
      <c r="BN95" s="44"/>
      <c r="BO95" s="44"/>
      <c r="BQ95" s="43"/>
      <c r="BR95" s="44"/>
      <c r="BS95" s="44"/>
      <c r="BW95" s="44"/>
      <c r="BY95" s="43"/>
      <c r="BZ95" s="44"/>
      <c r="CA95" s="44"/>
      <c r="CC95" s="43"/>
      <c r="CD95" s="44"/>
      <c r="CG95" s="43"/>
      <c r="CH95" s="44"/>
      <c r="CM95" s="44"/>
      <c r="CO95" s="43"/>
      <c r="CP95" s="44"/>
      <c r="CQ95" s="44"/>
      <c r="CW95" s="43"/>
      <c r="CX95" s="44"/>
      <c r="DE95" s="43"/>
      <c r="DF95" s="44"/>
      <c r="DI95" s="43"/>
      <c r="DJ95" s="44"/>
      <c r="DM95" s="43"/>
      <c r="DN95" s="44"/>
      <c r="DQ95" s="43"/>
      <c r="DR95" s="44"/>
    </row>
    <row r="96" spans="43:122" x14ac:dyDescent="0.15">
      <c r="AQ96" s="44"/>
      <c r="AR96" s="44"/>
      <c r="AS96" s="44"/>
      <c r="AT96" s="44"/>
      <c r="AU96" s="44"/>
      <c r="AV96" s="44"/>
      <c r="AW96" s="44"/>
      <c r="AX96" s="44"/>
      <c r="AY96" s="44"/>
      <c r="AZ96" s="44"/>
      <c r="BA96" s="44"/>
      <c r="BB96" s="44"/>
      <c r="BG96" s="44"/>
      <c r="BI96" s="43"/>
      <c r="BJ96" s="44"/>
      <c r="BK96" s="44"/>
      <c r="BM96" s="43"/>
      <c r="BN96" s="44"/>
      <c r="BO96" s="44"/>
      <c r="BQ96" s="43"/>
      <c r="BR96" s="44"/>
      <c r="BS96" s="44"/>
      <c r="BW96" s="44"/>
      <c r="BY96" s="43"/>
      <c r="BZ96" s="44"/>
      <c r="CA96" s="44"/>
      <c r="CC96" s="43"/>
      <c r="CD96" s="44"/>
      <c r="CG96" s="43"/>
      <c r="CH96" s="44"/>
      <c r="CM96" s="44"/>
      <c r="CO96" s="43"/>
      <c r="CP96" s="44"/>
      <c r="CQ96" s="44"/>
      <c r="CW96" s="43"/>
      <c r="CX96" s="44"/>
      <c r="DE96" s="43"/>
      <c r="DF96" s="44"/>
      <c r="DI96" s="43"/>
      <c r="DJ96" s="44"/>
      <c r="DM96" s="43"/>
      <c r="DN96" s="44"/>
      <c r="DQ96" s="43"/>
      <c r="DR96" s="44"/>
    </row>
    <row r="97" spans="43:122" x14ac:dyDescent="0.15">
      <c r="AQ97" s="44"/>
      <c r="AR97" s="44"/>
      <c r="AS97" s="44"/>
      <c r="AT97" s="44"/>
      <c r="AU97" s="44"/>
      <c r="AV97" s="44"/>
      <c r="AW97" s="44"/>
      <c r="AX97" s="44"/>
      <c r="AY97" s="44"/>
      <c r="AZ97" s="44"/>
      <c r="BA97" s="44"/>
      <c r="BB97" s="44"/>
      <c r="BG97" s="44"/>
      <c r="BI97" s="43"/>
      <c r="BJ97" s="44"/>
      <c r="BK97" s="44"/>
      <c r="BM97" s="43"/>
      <c r="BN97" s="44"/>
      <c r="BO97" s="44"/>
      <c r="BQ97" s="43"/>
      <c r="BR97" s="44"/>
      <c r="BS97" s="44"/>
      <c r="BW97" s="44"/>
      <c r="BY97" s="43"/>
      <c r="BZ97" s="44"/>
      <c r="CA97" s="44"/>
      <c r="CC97" s="43"/>
      <c r="CD97" s="44"/>
      <c r="CG97" s="43"/>
      <c r="CH97" s="44"/>
      <c r="CM97" s="44"/>
      <c r="CO97" s="43"/>
      <c r="CP97" s="44"/>
      <c r="CQ97" s="44"/>
      <c r="CW97" s="43"/>
      <c r="CX97" s="44"/>
      <c r="DE97" s="43"/>
      <c r="DF97" s="44"/>
      <c r="DI97" s="43"/>
      <c r="DJ97" s="44"/>
      <c r="DM97" s="43"/>
      <c r="DN97" s="44"/>
      <c r="DQ97" s="43"/>
      <c r="DR97" s="44"/>
    </row>
    <row r="98" spans="43:122" x14ac:dyDescent="0.15">
      <c r="AQ98" s="44"/>
      <c r="AR98" s="44"/>
      <c r="AS98" s="44"/>
      <c r="AT98" s="44"/>
      <c r="AU98" s="44"/>
      <c r="AV98" s="44"/>
      <c r="AW98" s="44"/>
      <c r="AX98" s="44"/>
      <c r="AY98" s="44"/>
      <c r="AZ98" s="44"/>
      <c r="BA98" s="44"/>
      <c r="BB98" s="44"/>
      <c r="BG98" s="44"/>
      <c r="BI98" s="43"/>
      <c r="BJ98" s="44"/>
      <c r="BK98" s="44"/>
      <c r="BM98" s="43"/>
      <c r="BN98" s="44"/>
      <c r="BO98" s="44"/>
      <c r="BQ98" s="43"/>
      <c r="BR98" s="44"/>
      <c r="BS98" s="44"/>
      <c r="BW98" s="44"/>
      <c r="BY98" s="43"/>
      <c r="BZ98" s="44"/>
      <c r="CA98" s="44"/>
      <c r="CC98" s="43"/>
      <c r="CD98" s="44"/>
      <c r="CG98" s="43"/>
      <c r="CH98" s="44"/>
      <c r="CM98" s="44"/>
      <c r="CO98" s="43"/>
      <c r="CP98" s="44"/>
      <c r="CQ98" s="44"/>
      <c r="CW98" s="43"/>
      <c r="CX98" s="44"/>
      <c r="DE98" s="43"/>
      <c r="DF98" s="44"/>
      <c r="DI98" s="43"/>
      <c r="DJ98" s="44"/>
      <c r="DM98" s="43"/>
      <c r="DN98" s="44"/>
      <c r="DQ98" s="43"/>
      <c r="DR98" s="44"/>
    </row>
    <row r="99" spans="43:122" x14ac:dyDescent="0.15">
      <c r="AQ99" s="44"/>
      <c r="AR99" s="44"/>
      <c r="AS99" s="44"/>
      <c r="AT99" s="44"/>
      <c r="AU99" s="44"/>
      <c r="AV99" s="44"/>
      <c r="AW99" s="44"/>
      <c r="AX99" s="44"/>
      <c r="AY99" s="44"/>
      <c r="AZ99" s="44"/>
      <c r="BA99" s="44"/>
      <c r="BB99" s="44"/>
      <c r="BG99" s="44"/>
      <c r="BI99" s="43"/>
      <c r="BJ99" s="44"/>
      <c r="BK99" s="44"/>
      <c r="BM99" s="43"/>
      <c r="BN99" s="44"/>
      <c r="BO99" s="44"/>
      <c r="BQ99" s="43"/>
      <c r="BR99" s="44"/>
      <c r="BS99" s="44"/>
      <c r="BW99" s="44"/>
      <c r="BY99" s="43"/>
      <c r="BZ99" s="44"/>
      <c r="CA99" s="44"/>
      <c r="CC99" s="43"/>
      <c r="CD99" s="44"/>
      <c r="CG99" s="43"/>
      <c r="CH99" s="44"/>
      <c r="CM99" s="44"/>
      <c r="CO99" s="43"/>
      <c r="CP99" s="44"/>
      <c r="CQ99" s="44"/>
      <c r="CW99" s="43"/>
      <c r="CX99" s="44"/>
      <c r="DE99" s="43"/>
      <c r="DF99" s="44"/>
      <c r="DI99" s="43"/>
      <c r="DJ99" s="44"/>
      <c r="DM99" s="43"/>
      <c r="DN99" s="44"/>
      <c r="DQ99" s="43"/>
      <c r="DR99" s="44"/>
    </row>
    <row r="100" spans="43:122" x14ac:dyDescent="0.15">
      <c r="AQ100" s="44"/>
      <c r="AR100" s="44"/>
      <c r="AS100" s="44"/>
      <c r="AT100" s="44"/>
      <c r="AU100" s="44"/>
      <c r="AV100" s="44"/>
      <c r="AW100" s="44"/>
      <c r="AX100" s="44"/>
      <c r="AY100" s="44"/>
      <c r="AZ100" s="44"/>
      <c r="BA100" s="44"/>
      <c r="BB100" s="44"/>
      <c r="BG100" s="44"/>
      <c r="BI100" s="43"/>
      <c r="BJ100" s="44"/>
      <c r="BK100" s="44"/>
      <c r="BM100" s="43"/>
      <c r="BN100" s="44"/>
      <c r="BO100" s="44"/>
      <c r="BQ100" s="43"/>
      <c r="BR100" s="44"/>
      <c r="BS100" s="44"/>
      <c r="BW100" s="44"/>
      <c r="BY100" s="43"/>
      <c r="BZ100" s="44"/>
      <c r="CA100" s="44"/>
      <c r="CC100" s="43"/>
      <c r="CD100" s="44"/>
      <c r="CG100" s="43"/>
      <c r="CH100" s="44"/>
      <c r="CM100" s="44"/>
      <c r="CO100" s="43"/>
      <c r="CP100" s="44"/>
      <c r="CQ100" s="44"/>
      <c r="CW100" s="43"/>
      <c r="CX100" s="44"/>
      <c r="DE100" s="43"/>
      <c r="DF100" s="44"/>
      <c r="DI100" s="43"/>
      <c r="DJ100" s="44"/>
      <c r="DM100" s="43"/>
      <c r="DN100" s="44"/>
      <c r="DQ100" s="43"/>
      <c r="DR100" s="44"/>
    </row>
    <row r="101" spans="43:122" x14ac:dyDescent="0.15">
      <c r="AQ101" s="44"/>
      <c r="AR101" s="44"/>
      <c r="AS101" s="44"/>
      <c r="AT101" s="44"/>
      <c r="AU101" s="44"/>
      <c r="AV101" s="44"/>
      <c r="AW101" s="44"/>
      <c r="AX101" s="44"/>
      <c r="AY101" s="44"/>
      <c r="AZ101" s="44"/>
      <c r="BA101" s="44"/>
      <c r="BB101" s="44"/>
      <c r="BG101" s="44"/>
      <c r="BI101" s="43"/>
      <c r="BJ101" s="44"/>
      <c r="BK101" s="44"/>
      <c r="BM101" s="43"/>
      <c r="BN101" s="44"/>
      <c r="BO101" s="44"/>
      <c r="BQ101" s="43"/>
      <c r="BR101" s="44"/>
      <c r="BS101" s="44"/>
      <c r="BW101" s="44"/>
      <c r="BY101" s="43"/>
      <c r="BZ101" s="44"/>
      <c r="CA101" s="44"/>
      <c r="CC101" s="43"/>
      <c r="CD101" s="44"/>
      <c r="CG101" s="43"/>
      <c r="CH101" s="44"/>
      <c r="CM101" s="44"/>
      <c r="CO101" s="43"/>
      <c r="CP101" s="44"/>
      <c r="CQ101" s="44"/>
      <c r="CW101" s="43"/>
      <c r="CX101" s="44"/>
      <c r="DE101" s="43"/>
      <c r="DF101" s="44"/>
      <c r="DI101" s="43"/>
      <c r="DJ101" s="44"/>
      <c r="DM101" s="43"/>
      <c r="DN101" s="44"/>
      <c r="DQ101" s="43"/>
      <c r="DR101" s="44"/>
    </row>
    <row r="102" spans="43:122" x14ac:dyDescent="0.15">
      <c r="AQ102" s="44"/>
      <c r="AR102" s="44"/>
      <c r="AS102" s="44"/>
      <c r="AT102" s="44"/>
      <c r="AU102" s="44"/>
      <c r="AV102" s="44"/>
      <c r="AW102" s="44"/>
      <c r="AX102" s="44"/>
      <c r="AY102" s="44"/>
      <c r="AZ102" s="44"/>
      <c r="BA102" s="44"/>
      <c r="BB102" s="44"/>
      <c r="BG102" s="44"/>
      <c r="BI102" s="43"/>
      <c r="BJ102" s="44"/>
      <c r="BK102" s="44"/>
      <c r="BM102" s="43"/>
      <c r="BN102" s="44"/>
      <c r="BO102" s="44"/>
      <c r="BQ102" s="43"/>
      <c r="BR102" s="44"/>
      <c r="BS102" s="44"/>
      <c r="BW102" s="44"/>
      <c r="BY102" s="43"/>
      <c r="BZ102" s="44"/>
      <c r="CA102" s="44"/>
      <c r="CC102" s="43"/>
      <c r="CD102" s="44"/>
      <c r="CG102" s="43"/>
      <c r="CH102" s="44"/>
      <c r="CM102" s="44"/>
      <c r="CO102" s="43"/>
      <c r="CP102" s="44"/>
      <c r="CQ102" s="44"/>
      <c r="CW102" s="43"/>
      <c r="CX102" s="44"/>
      <c r="DE102" s="43"/>
      <c r="DF102" s="44"/>
      <c r="DI102" s="43"/>
      <c r="DJ102" s="44"/>
      <c r="DM102" s="43"/>
      <c r="DN102" s="44"/>
      <c r="DQ102" s="43"/>
      <c r="DR102" s="44"/>
    </row>
    <row r="103" spans="43:122" x14ac:dyDescent="0.15">
      <c r="AQ103" s="44"/>
      <c r="AR103" s="44"/>
      <c r="AS103" s="44"/>
      <c r="AT103" s="44"/>
      <c r="AU103" s="44"/>
      <c r="AV103" s="44"/>
      <c r="AW103" s="44"/>
      <c r="AX103" s="44"/>
      <c r="AY103" s="44"/>
      <c r="AZ103" s="44"/>
      <c r="BA103" s="44"/>
      <c r="BB103" s="44"/>
      <c r="BG103" s="44"/>
      <c r="BI103" s="43"/>
      <c r="BJ103" s="44"/>
      <c r="BK103" s="44"/>
      <c r="BM103" s="43"/>
      <c r="BN103" s="44"/>
      <c r="BO103" s="44"/>
      <c r="BQ103" s="43"/>
      <c r="BR103" s="44"/>
      <c r="BS103" s="44"/>
      <c r="BW103" s="44"/>
      <c r="BY103" s="43"/>
      <c r="BZ103" s="44"/>
      <c r="CA103" s="44"/>
      <c r="CC103" s="43"/>
      <c r="CD103" s="44"/>
      <c r="CG103" s="43"/>
      <c r="CH103" s="44"/>
      <c r="CM103" s="44"/>
      <c r="CO103" s="43"/>
      <c r="CP103" s="44"/>
      <c r="CQ103" s="44"/>
      <c r="CS103" s="43"/>
      <c r="CT103" s="44"/>
      <c r="CU103" s="44"/>
      <c r="CW103" s="43"/>
      <c r="CX103" s="44"/>
      <c r="DE103" s="43"/>
      <c r="DF103" s="44"/>
      <c r="DI103" s="43"/>
      <c r="DJ103" s="44"/>
      <c r="DM103" s="43"/>
      <c r="DN103" s="44"/>
      <c r="DQ103" s="43"/>
      <c r="DR103" s="44"/>
    </row>
    <row r="104" spans="43:122" x14ac:dyDescent="0.15">
      <c r="AQ104" s="44"/>
      <c r="AR104" s="44"/>
      <c r="AS104" s="44"/>
      <c r="AT104" s="44"/>
      <c r="AU104" s="44"/>
      <c r="AV104" s="44"/>
      <c r="AW104" s="44"/>
      <c r="AX104" s="44"/>
      <c r="AY104" s="44"/>
      <c r="AZ104" s="44"/>
      <c r="BA104" s="44"/>
      <c r="BB104" s="44"/>
      <c r="BE104" s="43"/>
      <c r="BF104" s="44"/>
      <c r="BG104" s="44"/>
      <c r="BI104" s="43"/>
      <c r="BJ104" s="44"/>
      <c r="BK104" s="44"/>
      <c r="BM104" s="43"/>
      <c r="BN104" s="44"/>
      <c r="BO104" s="44"/>
      <c r="BQ104" s="43"/>
      <c r="BR104" s="44"/>
      <c r="BS104" s="44"/>
      <c r="BW104" s="44"/>
      <c r="BY104" s="43"/>
      <c r="BZ104" s="44"/>
      <c r="CA104" s="44"/>
      <c r="CC104" s="43"/>
      <c r="CD104" s="44"/>
      <c r="CG104" s="43"/>
      <c r="CH104" s="44"/>
      <c r="CM104" s="44"/>
      <c r="CO104" s="43"/>
      <c r="CP104" s="44"/>
      <c r="CQ104" s="44"/>
      <c r="CS104" s="43"/>
      <c r="CT104" s="44"/>
      <c r="CU104" s="44"/>
      <c r="CW104" s="43"/>
      <c r="CX104" s="44"/>
      <c r="DE104" s="43"/>
      <c r="DF104" s="44"/>
      <c r="DI104" s="43"/>
      <c r="DJ104" s="44"/>
      <c r="DM104" s="43"/>
      <c r="DN104" s="44"/>
      <c r="DQ104" s="43"/>
      <c r="DR104" s="44"/>
    </row>
    <row r="105" spans="43:122" x14ac:dyDescent="0.15">
      <c r="AQ105" s="44"/>
      <c r="AR105" s="44"/>
      <c r="AS105" s="44"/>
      <c r="AT105" s="44"/>
      <c r="AU105" s="44"/>
      <c r="AV105" s="44"/>
      <c r="AW105" s="44"/>
      <c r="AX105" s="44"/>
      <c r="AY105" s="44"/>
      <c r="AZ105" s="44"/>
      <c r="BA105" s="44"/>
      <c r="BB105" s="44"/>
      <c r="BE105" s="43"/>
      <c r="BF105" s="44"/>
      <c r="BG105" s="44"/>
      <c r="BI105" s="43"/>
      <c r="BJ105" s="44"/>
      <c r="BK105" s="44"/>
      <c r="BM105" s="43"/>
      <c r="BN105" s="44"/>
      <c r="BO105" s="44"/>
      <c r="BQ105" s="43"/>
      <c r="BR105" s="44"/>
      <c r="BS105" s="44"/>
      <c r="BW105" s="44"/>
      <c r="BY105" s="43"/>
      <c r="BZ105" s="44"/>
      <c r="CA105" s="44"/>
      <c r="CC105" s="43"/>
      <c r="CD105" s="44"/>
      <c r="CG105" s="43"/>
      <c r="CH105" s="44"/>
      <c r="CM105" s="44"/>
      <c r="CO105" s="43"/>
      <c r="CP105" s="44"/>
      <c r="CQ105" s="44"/>
      <c r="CS105" s="43"/>
      <c r="CT105" s="44"/>
      <c r="CU105" s="44"/>
      <c r="CW105" s="43"/>
      <c r="CX105" s="44"/>
      <c r="DE105" s="43"/>
      <c r="DF105" s="44"/>
      <c r="DI105" s="43"/>
      <c r="DJ105" s="44"/>
      <c r="DM105" s="43"/>
      <c r="DN105" s="44"/>
      <c r="DQ105" s="43"/>
      <c r="DR105" s="44"/>
    </row>
    <row r="106" spans="43:122" x14ac:dyDescent="0.15">
      <c r="AQ106" s="44"/>
      <c r="AR106" s="44"/>
      <c r="AS106" s="44"/>
      <c r="AT106" s="44"/>
      <c r="AU106" s="44"/>
      <c r="AV106" s="44"/>
      <c r="AW106" s="44"/>
      <c r="AX106" s="44"/>
      <c r="AY106" s="44"/>
      <c r="AZ106" s="44"/>
      <c r="BA106" s="44"/>
      <c r="BB106" s="44"/>
      <c r="BE106" s="43"/>
      <c r="BF106" s="44"/>
      <c r="BG106" s="44"/>
      <c r="BI106" s="43"/>
      <c r="BJ106" s="44"/>
      <c r="BK106" s="44"/>
      <c r="BM106" s="43"/>
      <c r="BN106" s="44"/>
      <c r="BO106" s="44"/>
      <c r="BQ106" s="43"/>
      <c r="BR106" s="44"/>
      <c r="BS106" s="44"/>
      <c r="BW106" s="44"/>
      <c r="BY106" s="43"/>
      <c r="BZ106" s="44"/>
      <c r="CA106" s="44"/>
      <c r="CC106" s="43"/>
      <c r="CD106" s="44"/>
      <c r="CG106" s="43"/>
      <c r="CH106" s="44"/>
      <c r="CM106" s="44"/>
      <c r="CO106" s="43"/>
      <c r="CP106" s="44"/>
      <c r="CQ106" s="44"/>
      <c r="CS106" s="43"/>
      <c r="CT106" s="44"/>
      <c r="CU106" s="44"/>
      <c r="CW106" s="43"/>
      <c r="CX106" s="44"/>
      <c r="DE106" s="43"/>
      <c r="DF106" s="44"/>
      <c r="DI106" s="43"/>
      <c r="DJ106" s="44"/>
      <c r="DM106" s="43"/>
      <c r="DN106" s="44"/>
      <c r="DQ106" s="43"/>
      <c r="DR106" s="44"/>
    </row>
    <row r="107" spans="43:122" x14ac:dyDescent="0.15">
      <c r="AQ107" s="44"/>
      <c r="AR107" s="44"/>
      <c r="AS107" s="44"/>
      <c r="AT107" s="44"/>
      <c r="AU107" s="44"/>
      <c r="AV107" s="44"/>
      <c r="AW107" s="44"/>
      <c r="AX107" s="44"/>
      <c r="AY107" s="44"/>
      <c r="AZ107" s="44"/>
      <c r="BA107" s="44"/>
      <c r="BB107" s="44"/>
      <c r="BE107" s="43"/>
      <c r="BF107" s="44"/>
      <c r="BG107" s="44"/>
      <c r="BI107" s="43"/>
      <c r="BJ107" s="44"/>
      <c r="BK107" s="44"/>
      <c r="BM107" s="43"/>
      <c r="BN107" s="44"/>
      <c r="BO107" s="44"/>
      <c r="BQ107" s="43"/>
      <c r="BR107" s="44"/>
      <c r="BS107" s="44"/>
      <c r="BW107" s="44"/>
      <c r="BY107" s="43"/>
      <c r="BZ107" s="44"/>
      <c r="CA107" s="44"/>
      <c r="CC107" s="43"/>
      <c r="CD107" s="44"/>
      <c r="CG107" s="43"/>
      <c r="CH107" s="44"/>
      <c r="CM107" s="44"/>
      <c r="CO107" s="43"/>
      <c r="CP107" s="44"/>
      <c r="CQ107" s="44"/>
      <c r="CS107" s="43"/>
      <c r="CT107" s="44"/>
      <c r="CU107" s="44"/>
      <c r="CW107" s="43"/>
      <c r="CX107" s="44"/>
      <c r="DE107" s="43"/>
      <c r="DF107" s="44"/>
      <c r="DI107" s="43"/>
      <c r="DJ107" s="44"/>
      <c r="DM107" s="43"/>
      <c r="DN107" s="44"/>
      <c r="DQ107" s="43"/>
      <c r="DR107" s="44"/>
    </row>
    <row r="108" spans="43:122" x14ac:dyDescent="0.15">
      <c r="AQ108" s="44"/>
      <c r="AR108" s="44"/>
      <c r="AS108" s="44"/>
      <c r="AT108" s="44"/>
      <c r="AU108" s="44"/>
      <c r="AV108" s="44"/>
      <c r="AW108" s="44"/>
      <c r="AX108" s="44"/>
      <c r="AY108" s="44"/>
      <c r="AZ108" s="44"/>
      <c r="BA108" s="44"/>
      <c r="BB108" s="44"/>
      <c r="BE108" s="43"/>
      <c r="BF108" s="44"/>
      <c r="BG108" s="44"/>
      <c r="BI108" s="43"/>
      <c r="BJ108" s="44"/>
      <c r="BK108" s="44"/>
      <c r="BM108" s="43"/>
      <c r="BN108" s="44"/>
      <c r="BO108" s="44"/>
      <c r="BQ108" s="43"/>
      <c r="BR108" s="44"/>
      <c r="BS108" s="44"/>
      <c r="BW108" s="44"/>
      <c r="BY108" s="43"/>
      <c r="BZ108" s="44"/>
      <c r="CA108" s="44"/>
      <c r="CC108" s="43"/>
      <c r="CD108" s="44"/>
      <c r="CG108" s="43"/>
      <c r="CH108" s="44"/>
      <c r="CM108" s="44"/>
      <c r="CO108" s="43"/>
      <c r="CP108" s="44"/>
      <c r="CQ108" s="44"/>
      <c r="CS108" s="43"/>
      <c r="CT108" s="44"/>
      <c r="CU108" s="44"/>
      <c r="CW108" s="43"/>
      <c r="CX108" s="44"/>
      <c r="DE108" s="43"/>
      <c r="DF108" s="44"/>
      <c r="DI108" s="43"/>
      <c r="DJ108" s="44"/>
      <c r="DM108" s="43"/>
      <c r="DN108" s="44"/>
      <c r="DQ108" s="43"/>
      <c r="DR108" s="44"/>
    </row>
    <row r="109" spans="43:122" x14ac:dyDescent="0.15">
      <c r="AQ109" s="44"/>
      <c r="AR109" s="44"/>
      <c r="AS109" s="44"/>
      <c r="AT109" s="44"/>
      <c r="AU109" s="44"/>
      <c r="AV109" s="44"/>
      <c r="AW109" s="44"/>
      <c r="AX109" s="44"/>
      <c r="AY109" s="44"/>
      <c r="AZ109" s="44"/>
      <c r="BA109" s="44"/>
      <c r="BB109" s="44"/>
      <c r="BE109" s="43"/>
      <c r="BF109" s="44"/>
      <c r="BG109" s="44"/>
      <c r="BI109" s="43"/>
      <c r="BJ109" s="44"/>
      <c r="BK109" s="44"/>
      <c r="BM109" s="43"/>
      <c r="BN109" s="44"/>
      <c r="BO109" s="44"/>
      <c r="BQ109" s="43"/>
      <c r="BR109" s="44"/>
      <c r="BS109" s="44"/>
      <c r="BW109" s="44"/>
      <c r="BY109" s="43"/>
      <c r="BZ109" s="44"/>
      <c r="CA109" s="44"/>
      <c r="CC109" s="43"/>
      <c r="CD109" s="44"/>
      <c r="CG109" s="43"/>
      <c r="CH109" s="44"/>
      <c r="CM109" s="44"/>
      <c r="CO109" s="43"/>
      <c r="CP109" s="44"/>
      <c r="CQ109" s="44"/>
      <c r="CS109" s="43"/>
      <c r="CT109" s="44"/>
      <c r="CU109" s="44"/>
      <c r="CW109" s="43"/>
      <c r="CX109" s="44"/>
      <c r="DE109" s="43"/>
      <c r="DF109" s="44"/>
      <c r="DI109" s="43"/>
      <c r="DJ109" s="44"/>
      <c r="DM109" s="43"/>
      <c r="DN109" s="44"/>
      <c r="DQ109" s="43"/>
      <c r="DR109" s="44"/>
    </row>
    <row r="110" spans="43:122" x14ac:dyDescent="0.15">
      <c r="AQ110" s="44"/>
      <c r="AR110" s="44"/>
      <c r="AS110" s="44"/>
      <c r="AT110" s="44"/>
      <c r="AU110" s="44"/>
      <c r="AV110" s="44"/>
      <c r="AW110" s="44"/>
      <c r="AX110" s="44"/>
      <c r="AY110" s="44"/>
      <c r="AZ110" s="44"/>
      <c r="BA110" s="44"/>
      <c r="BB110" s="44"/>
      <c r="BE110" s="43"/>
      <c r="BF110" s="44"/>
      <c r="BG110" s="44"/>
      <c r="BI110" s="43"/>
      <c r="BJ110" s="44"/>
      <c r="BK110" s="44"/>
      <c r="BM110" s="43"/>
      <c r="BN110" s="44"/>
      <c r="BO110" s="44"/>
      <c r="BQ110" s="43"/>
      <c r="BR110" s="44"/>
      <c r="BS110" s="44"/>
      <c r="BW110" s="44"/>
      <c r="BY110" s="43"/>
      <c r="BZ110" s="44"/>
      <c r="CA110" s="44"/>
      <c r="CC110" s="43"/>
      <c r="CD110" s="44"/>
      <c r="CG110" s="43"/>
      <c r="CH110" s="44"/>
      <c r="CM110" s="44"/>
      <c r="CO110" s="43"/>
      <c r="CP110" s="44"/>
      <c r="CQ110" s="44"/>
      <c r="CS110" s="43"/>
      <c r="CT110" s="44"/>
      <c r="CU110" s="44"/>
      <c r="CW110" s="43"/>
      <c r="CX110" s="44"/>
      <c r="DE110" s="43"/>
      <c r="DF110" s="44"/>
      <c r="DI110" s="43"/>
      <c r="DJ110" s="44"/>
      <c r="DM110" s="43"/>
      <c r="DN110" s="44"/>
      <c r="DQ110" s="43"/>
      <c r="DR110" s="44"/>
    </row>
    <row r="111" spans="43:122" x14ac:dyDescent="0.15">
      <c r="AQ111" s="44"/>
      <c r="AR111" s="44"/>
      <c r="AS111" s="44"/>
      <c r="AT111" s="44"/>
      <c r="AU111" s="44"/>
      <c r="AV111" s="44"/>
      <c r="AW111" s="44"/>
      <c r="AX111" s="44"/>
      <c r="AY111" s="44"/>
      <c r="AZ111" s="44"/>
      <c r="BA111" s="44"/>
      <c r="BB111" s="44"/>
      <c r="BE111" s="43"/>
      <c r="BF111" s="44"/>
      <c r="BG111" s="44"/>
      <c r="BI111" s="43"/>
      <c r="BJ111" s="44"/>
      <c r="BK111" s="44"/>
      <c r="BM111" s="43"/>
      <c r="BN111" s="44"/>
      <c r="BO111" s="44"/>
      <c r="BQ111" s="43"/>
      <c r="BR111" s="44"/>
      <c r="BS111" s="44"/>
      <c r="BW111" s="44"/>
      <c r="BY111" s="43"/>
      <c r="BZ111" s="44"/>
      <c r="CA111" s="44"/>
      <c r="CC111" s="43"/>
      <c r="CD111" s="44"/>
      <c r="CG111" s="43"/>
      <c r="CH111" s="44"/>
      <c r="CM111" s="44"/>
      <c r="CO111" s="43"/>
      <c r="CP111" s="44"/>
      <c r="CQ111" s="44"/>
      <c r="CS111" s="43"/>
      <c r="CT111" s="44"/>
      <c r="CU111" s="44"/>
      <c r="CW111" s="43"/>
      <c r="CX111" s="44"/>
      <c r="DE111" s="43"/>
      <c r="DF111" s="44"/>
      <c r="DI111" s="43"/>
      <c r="DJ111" s="44"/>
      <c r="DM111" s="43"/>
      <c r="DN111" s="44"/>
      <c r="DQ111" s="43"/>
      <c r="DR111" s="44"/>
    </row>
    <row r="112" spans="43:122" x14ac:dyDescent="0.15">
      <c r="AQ112" s="44"/>
      <c r="AR112" s="44"/>
      <c r="AS112" s="44"/>
      <c r="AT112" s="44"/>
      <c r="AU112" s="44"/>
      <c r="AV112" s="44"/>
      <c r="AW112" s="44"/>
      <c r="AX112" s="44"/>
      <c r="AY112" s="44"/>
      <c r="AZ112" s="44"/>
      <c r="BA112" s="44"/>
      <c r="BB112" s="44"/>
      <c r="BE112" s="43"/>
      <c r="BF112" s="44"/>
      <c r="BG112" s="44"/>
      <c r="BI112" s="43"/>
      <c r="BJ112" s="44"/>
      <c r="BK112" s="44"/>
      <c r="BM112" s="43"/>
      <c r="BN112" s="44"/>
      <c r="BO112" s="44"/>
      <c r="BQ112" s="43"/>
      <c r="BR112" s="44"/>
      <c r="BS112" s="44"/>
      <c r="BW112" s="44"/>
      <c r="BY112" s="43"/>
      <c r="BZ112" s="44"/>
      <c r="CA112" s="44"/>
      <c r="CC112" s="43"/>
      <c r="CD112" s="44"/>
      <c r="CG112" s="43"/>
      <c r="CH112" s="44"/>
      <c r="CM112" s="44"/>
      <c r="CO112" s="43"/>
      <c r="CP112" s="44"/>
      <c r="CQ112" s="44"/>
      <c r="CS112" s="43"/>
      <c r="CT112" s="44"/>
      <c r="CU112" s="44"/>
      <c r="CW112" s="43"/>
      <c r="CX112" s="44"/>
      <c r="DE112" s="43"/>
      <c r="DF112" s="44"/>
      <c r="DI112" s="43"/>
      <c r="DJ112" s="44"/>
      <c r="DM112" s="43"/>
      <c r="DN112" s="44"/>
      <c r="DQ112" s="43"/>
      <c r="DR112" s="44"/>
    </row>
    <row r="113" spans="43:122" x14ac:dyDescent="0.15">
      <c r="AQ113" s="44"/>
      <c r="AR113" s="44"/>
      <c r="AS113" s="44"/>
      <c r="AT113" s="44"/>
      <c r="AU113" s="44"/>
      <c r="AV113" s="44"/>
      <c r="AW113" s="44"/>
      <c r="AX113" s="44"/>
      <c r="AY113" s="44"/>
      <c r="AZ113" s="44"/>
      <c r="BA113" s="44"/>
      <c r="BB113" s="44"/>
      <c r="BE113" s="43"/>
      <c r="BF113" s="44"/>
      <c r="BG113" s="44"/>
      <c r="BI113" s="43"/>
      <c r="BJ113" s="44"/>
      <c r="BK113" s="44"/>
      <c r="BO113" s="44"/>
      <c r="BQ113" s="43"/>
      <c r="BR113" s="44"/>
      <c r="BS113" s="44"/>
      <c r="BW113" s="44"/>
      <c r="BY113" s="43"/>
      <c r="BZ113" s="44"/>
      <c r="CA113" s="44"/>
      <c r="CC113" s="43"/>
      <c r="CD113" s="44"/>
      <c r="CG113" s="43"/>
      <c r="CH113" s="44"/>
      <c r="CM113" s="44"/>
      <c r="CO113" s="43"/>
      <c r="CP113" s="44"/>
      <c r="CQ113" s="44"/>
      <c r="CS113" s="43"/>
      <c r="CT113" s="44"/>
      <c r="CU113" s="44"/>
      <c r="CW113" s="43"/>
      <c r="CX113" s="44"/>
      <c r="DE113" s="43"/>
      <c r="DF113" s="44"/>
      <c r="DI113" s="43"/>
      <c r="DJ113" s="44"/>
      <c r="DM113" s="43"/>
      <c r="DN113" s="44"/>
      <c r="DQ113" s="43"/>
      <c r="DR113" s="44"/>
    </row>
    <row r="114" spans="43:122" x14ac:dyDescent="0.15">
      <c r="AQ114" s="44"/>
      <c r="AR114" s="44"/>
      <c r="AS114" s="44"/>
      <c r="AT114" s="44"/>
      <c r="AU114" s="44"/>
      <c r="AV114" s="44"/>
      <c r="AW114" s="44"/>
      <c r="AX114" s="44"/>
      <c r="AY114" s="44"/>
      <c r="AZ114" s="44"/>
      <c r="BA114" s="44"/>
      <c r="BB114" s="44"/>
      <c r="BE114" s="43"/>
      <c r="BF114" s="44"/>
      <c r="BG114" s="44"/>
      <c r="BI114" s="43"/>
      <c r="BJ114" s="44"/>
      <c r="BK114" s="44"/>
      <c r="BO114" s="44"/>
      <c r="BQ114" s="43"/>
      <c r="BR114" s="44"/>
      <c r="BS114" s="44"/>
      <c r="BW114" s="44"/>
      <c r="BY114" s="43"/>
      <c r="BZ114" s="44"/>
      <c r="CA114" s="44"/>
      <c r="CC114" s="43"/>
      <c r="CD114" s="44"/>
      <c r="CG114" s="43"/>
      <c r="CH114" s="44"/>
      <c r="CM114" s="44"/>
      <c r="CO114" s="43"/>
      <c r="CP114" s="44"/>
      <c r="CQ114" s="44"/>
      <c r="CS114" s="43"/>
      <c r="CT114" s="44"/>
      <c r="CU114" s="44"/>
      <c r="CW114" s="43"/>
      <c r="CX114" s="44"/>
      <c r="DE114" s="43"/>
      <c r="DF114" s="44"/>
      <c r="DI114" s="43"/>
      <c r="DJ114" s="44"/>
      <c r="DM114" s="43"/>
      <c r="DN114" s="44"/>
      <c r="DQ114" s="43"/>
      <c r="DR114" s="44"/>
    </row>
    <row r="115" spans="43:122" x14ac:dyDescent="0.15">
      <c r="AQ115" s="44"/>
      <c r="AR115" s="44"/>
      <c r="AS115" s="44"/>
      <c r="AT115" s="44"/>
      <c r="AU115" s="44"/>
      <c r="AV115" s="44"/>
      <c r="AW115" s="44"/>
      <c r="AX115" s="44"/>
      <c r="AY115" s="44"/>
      <c r="AZ115" s="44"/>
      <c r="BA115" s="44"/>
      <c r="BB115" s="44"/>
      <c r="BE115" s="43"/>
      <c r="BF115" s="44"/>
      <c r="BG115" s="44"/>
      <c r="BI115" s="43"/>
      <c r="BJ115" s="44"/>
      <c r="BK115" s="44"/>
      <c r="BO115" s="44"/>
      <c r="BQ115" s="43"/>
      <c r="BR115" s="44"/>
      <c r="BS115" s="44"/>
      <c r="BW115" s="44"/>
      <c r="BY115" s="43"/>
      <c r="BZ115" s="44"/>
      <c r="CA115" s="44"/>
      <c r="CC115" s="43"/>
      <c r="CD115" s="44"/>
      <c r="CG115" s="43"/>
      <c r="CH115" s="44"/>
      <c r="CM115" s="44"/>
      <c r="CO115" s="43"/>
      <c r="CP115" s="44"/>
      <c r="CQ115" s="44"/>
      <c r="CS115" s="43"/>
      <c r="CT115" s="44"/>
      <c r="CU115" s="44"/>
      <c r="CW115" s="43"/>
      <c r="CX115" s="44"/>
      <c r="DE115" s="43"/>
      <c r="DF115" s="44"/>
      <c r="DI115" s="43"/>
      <c r="DJ115" s="44"/>
      <c r="DM115" s="43"/>
      <c r="DN115" s="44"/>
      <c r="DQ115" s="43"/>
      <c r="DR115" s="44"/>
    </row>
    <row r="116" spans="43:122" x14ac:dyDescent="0.15">
      <c r="AQ116" s="44"/>
      <c r="AR116" s="44"/>
      <c r="AS116" s="44"/>
      <c r="AT116" s="44"/>
      <c r="AU116" s="44"/>
      <c r="AV116" s="44"/>
      <c r="AW116" s="44"/>
      <c r="AX116" s="44"/>
      <c r="AY116" s="44"/>
      <c r="AZ116" s="44"/>
      <c r="BA116" s="44"/>
      <c r="BB116" s="44"/>
      <c r="BW116" s="44"/>
      <c r="BY116" s="43"/>
      <c r="BZ116" s="44"/>
      <c r="CA116" s="44"/>
      <c r="CC116" s="43"/>
      <c r="CD116" s="44"/>
      <c r="CG116" s="43"/>
      <c r="CH116" s="44"/>
      <c r="CM116" s="44"/>
      <c r="CO116" s="43"/>
      <c r="CP116" s="44"/>
      <c r="CQ116" s="44"/>
      <c r="CS116" s="43"/>
      <c r="CT116" s="44"/>
      <c r="CU116" s="44"/>
      <c r="CW116" s="43"/>
      <c r="CX116" s="44"/>
      <c r="DA116" s="43"/>
      <c r="DB116" s="44"/>
      <c r="DE116" s="43"/>
      <c r="DF116" s="44"/>
      <c r="DI116" s="43"/>
      <c r="DJ116" s="44"/>
      <c r="DM116" s="43"/>
      <c r="DN116" s="44"/>
      <c r="DQ116" s="43"/>
      <c r="DR116" s="44"/>
    </row>
    <row r="117" spans="43:122" x14ac:dyDescent="0.15">
      <c r="AQ117" s="44"/>
      <c r="AR117" s="44"/>
      <c r="AS117" s="44"/>
      <c r="AT117" s="44"/>
      <c r="AU117" s="44"/>
      <c r="AV117" s="44"/>
      <c r="AW117" s="44"/>
      <c r="AX117" s="44"/>
      <c r="AY117" s="44"/>
      <c r="AZ117" s="44"/>
      <c r="BA117" s="44"/>
      <c r="BB117" s="44"/>
      <c r="BW117" s="44"/>
      <c r="BY117" s="43"/>
      <c r="BZ117" s="44"/>
      <c r="CA117" s="44"/>
      <c r="CC117" s="43"/>
      <c r="CD117" s="44"/>
      <c r="CG117" s="43"/>
      <c r="CH117" s="44"/>
      <c r="CM117" s="44"/>
      <c r="CO117" s="43"/>
      <c r="CP117" s="44"/>
      <c r="CQ117" s="44"/>
      <c r="CS117" s="43"/>
      <c r="CT117" s="44"/>
      <c r="CU117" s="44"/>
      <c r="CW117" s="43"/>
      <c r="CX117" s="44"/>
      <c r="DA117" s="43"/>
      <c r="DB117" s="44"/>
      <c r="DE117" s="43"/>
      <c r="DF117" s="44"/>
      <c r="DI117" s="43"/>
      <c r="DJ117" s="44"/>
      <c r="DM117" s="43"/>
      <c r="DN117" s="44"/>
      <c r="DQ117" s="43"/>
      <c r="DR117" s="44"/>
    </row>
    <row r="118" spans="43:122" x14ac:dyDescent="0.15">
      <c r="AQ118" s="44"/>
      <c r="AR118" s="44"/>
      <c r="AS118" s="44"/>
      <c r="AT118" s="44"/>
      <c r="AU118" s="44"/>
      <c r="AV118" s="44"/>
      <c r="AW118" s="44"/>
      <c r="AX118" s="44"/>
      <c r="AY118" s="44"/>
      <c r="AZ118" s="44"/>
      <c r="BA118" s="44"/>
      <c r="BB118" s="44"/>
      <c r="BW118" s="44"/>
      <c r="BY118" s="43"/>
      <c r="BZ118" s="44"/>
      <c r="CA118" s="44"/>
      <c r="CC118" s="43"/>
      <c r="CD118" s="44"/>
      <c r="CG118" s="43"/>
      <c r="CH118" s="44"/>
      <c r="CM118" s="44"/>
      <c r="CO118" s="43"/>
      <c r="CP118" s="44"/>
      <c r="CQ118" s="44"/>
      <c r="CS118" s="43"/>
      <c r="CT118" s="44"/>
      <c r="CU118" s="44"/>
      <c r="CW118" s="43"/>
      <c r="CX118" s="44"/>
      <c r="DA118" s="43"/>
      <c r="DB118" s="44"/>
      <c r="DE118" s="43"/>
      <c r="DF118" s="44"/>
      <c r="DI118" s="43"/>
      <c r="DJ118" s="44"/>
      <c r="DM118" s="43"/>
      <c r="DN118" s="44"/>
      <c r="DQ118" s="43"/>
      <c r="DR118" s="44"/>
    </row>
    <row r="119" spans="43:122" x14ac:dyDescent="0.15">
      <c r="AQ119" s="44"/>
      <c r="AR119" s="44"/>
      <c r="AS119" s="44"/>
      <c r="AT119" s="44"/>
      <c r="AU119" s="44"/>
      <c r="AV119" s="44"/>
      <c r="AW119" s="44"/>
      <c r="AX119" s="44"/>
      <c r="AY119" s="44"/>
      <c r="AZ119" s="44"/>
      <c r="BA119" s="44"/>
      <c r="BB119" s="44"/>
      <c r="BW119" s="44"/>
      <c r="BY119" s="43"/>
      <c r="BZ119" s="44"/>
      <c r="CA119" s="44"/>
      <c r="CC119" s="43"/>
      <c r="CD119" s="44"/>
      <c r="CG119" s="43"/>
      <c r="CH119" s="44"/>
      <c r="CM119" s="44"/>
      <c r="CO119" s="43"/>
      <c r="CP119" s="44"/>
      <c r="CQ119" s="44"/>
      <c r="CS119" s="43"/>
      <c r="CT119" s="44"/>
      <c r="CU119" s="44"/>
      <c r="CW119" s="43"/>
      <c r="CX119" s="44"/>
      <c r="DA119" s="43"/>
      <c r="DB119" s="44"/>
      <c r="DE119" s="43"/>
      <c r="DF119" s="44"/>
      <c r="DI119" s="43"/>
      <c r="DJ119" s="44"/>
      <c r="DM119" s="43"/>
      <c r="DN119" s="44"/>
      <c r="DQ119" s="43"/>
      <c r="DR119" s="44"/>
    </row>
    <row r="120" spans="43:122" x14ac:dyDescent="0.15">
      <c r="AQ120" s="44"/>
      <c r="AR120" s="44"/>
      <c r="AS120" s="44"/>
      <c r="AT120" s="44"/>
      <c r="AU120" s="44"/>
      <c r="AV120" s="44"/>
      <c r="AW120" s="44"/>
      <c r="AX120" s="44"/>
      <c r="AY120" s="44"/>
      <c r="AZ120" s="44"/>
      <c r="BA120" s="44"/>
      <c r="BB120" s="44"/>
      <c r="BW120" s="44"/>
      <c r="BY120" s="43"/>
      <c r="BZ120" s="44"/>
      <c r="CA120" s="44"/>
      <c r="CC120" s="43"/>
      <c r="CD120" s="44"/>
      <c r="CG120" s="43"/>
      <c r="CH120" s="44"/>
      <c r="CM120" s="44"/>
      <c r="CO120" s="43"/>
      <c r="CP120" s="44"/>
      <c r="CQ120" s="44"/>
      <c r="CS120" s="43"/>
      <c r="CT120" s="44"/>
      <c r="CU120" s="44"/>
      <c r="CW120" s="43"/>
      <c r="CX120" s="44"/>
      <c r="DA120" s="43"/>
      <c r="DB120" s="44"/>
      <c r="DE120" s="43"/>
      <c r="DF120" s="44"/>
      <c r="DI120" s="43"/>
      <c r="DJ120" s="44"/>
      <c r="DM120" s="43"/>
      <c r="DN120" s="44"/>
      <c r="DQ120" s="43"/>
      <c r="DR120" s="44"/>
    </row>
    <row r="121" spans="43:122" x14ac:dyDescent="0.15">
      <c r="AQ121" s="44"/>
      <c r="AR121" s="44"/>
      <c r="AS121" s="44"/>
      <c r="AT121" s="44"/>
      <c r="AU121" s="44"/>
      <c r="AV121" s="44"/>
      <c r="AW121" s="44"/>
      <c r="AX121" s="44"/>
      <c r="AY121" s="44"/>
      <c r="AZ121" s="44"/>
      <c r="BA121" s="44"/>
      <c r="BB121" s="44"/>
      <c r="BW121" s="44"/>
      <c r="BY121" s="43"/>
      <c r="BZ121" s="44"/>
      <c r="CA121" s="44"/>
      <c r="CC121" s="43"/>
      <c r="CD121" s="44"/>
      <c r="CG121" s="43"/>
      <c r="CH121" s="44"/>
      <c r="CM121" s="44"/>
      <c r="CO121" s="43"/>
      <c r="CP121" s="44"/>
      <c r="CQ121" s="44"/>
      <c r="CS121" s="43"/>
      <c r="CT121" s="44"/>
      <c r="CU121" s="44"/>
      <c r="CW121" s="43"/>
      <c r="CX121" s="44"/>
      <c r="DA121" s="43"/>
      <c r="DB121" s="44"/>
      <c r="DE121" s="43"/>
      <c r="DF121" s="44"/>
      <c r="DI121" s="43"/>
      <c r="DJ121" s="44"/>
      <c r="DM121" s="43"/>
      <c r="DN121" s="44"/>
      <c r="DQ121" s="43"/>
      <c r="DR121" s="44"/>
    </row>
    <row r="122" spans="43:122" x14ac:dyDescent="0.15">
      <c r="AQ122" s="44"/>
      <c r="AR122" s="44"/>
      <c r="AS122" s="44"/>
      <c r="AT122" s="44"/>
      <c r="AU122" s="44"/>
      <c r="AV122" s="44"/>
      <c r="AW122" s="44"/>
      <c r="AX122" s="44"/>
      <c r="AY122" s="44"/>
      <c r="AZ122" s="44"/>
      <c r="BA122" s="44"/>
      <c r="BB122" s="44"/>
      <c r="BW122" s="44"/>
      <c r="BY122" s="43"/>
      <c r="BZ122" s="44"/>
      <c r="CA122" s="44"/>
      <c r="CC122" s="43"/>
      <c r="CD122" s="44"/>
      <c r="CG122" s="43"/>
      <c r="CH122" s="44"/>
      <c r="CM122" s="44"/>
      <c r="CO122" s="43"/>
      <c r="CP122" s="44"/>
      <c r="CQ122" s="44"/>
      <c r="CS122" s="43"/>
      <c r="CT122" s="44"/>
      <c r="CU122" s="44"/>
      <c r="CW122" s="43"/>
      <c r="CX122" s="44"/>
      <c r="DA122" s="43"/>
      <c r="DB122" s="44"/>
      <c r="DE122" s="43"/>
      <c r="DF122" s="44"/>
      <c r="DI122" s="43"/>
      <c r="DJ122" s="44"/>
      <c r="DM122" s="43"/>
      <c r="DN122" s="44"/>
      <c r="DQ122" s="43"/>
      <c r="DR122" s="44"/>
    </row>
    <row r="123" spans="43:122" x14ac:dyDescent="0.15">
      <c r="AQ123" s="44"/>
      <c r="AR123" s="44"/>
      <c r="AS123" s="44"/>
      <c r="AT123" s="44"/>
      <c r="AU123" s="44"/>
      <c r="AV123" s="44"/>
      <c r="AW123" s="44"/>
      <c r="AX123" s="44"/>
      <c r="AY123" s="44"/>
      <c r="AZ123" s="44"/>
      <c r="BA123" s="44"/>
      <c r="BB123" s="44"/>
      <c r="BW123" s="44"/>
      <c r="BY123" s="43"/>
      <c r="BZ123" s="44"/>
      <c r="CA123" s="44"/>
      <c r="CC123" s="43"/>
      <c r="CD123" s="44"/>
      <c r="CG123" s="43"/>
      <c r="CH123" s="44"/>
      <c r="CM123" s="44"/>
      <c r="CO123" s="43"/>
      <c r="CP123" s="44"/>
      <c r="CQ123" s="44"/>
      <c r="CS123" s="43"/>
      <c r="CT123" s="44"/>
      <c r="CU123" s="44"/>
      <c r="CW123" s="43"/>
      <c r="CX123" s="44"/>
      <c r="DA123" s="43"/>
      <c r="DB123" s="44"/>
      <c r="DE123" s="43"/>
      <c r="DF123" s="44"/>
      <c r="DI123" s="43"/>
      <c r="DJ123" s="44"/>
      <c r="DM123" s="43"/>
      <c r="DN123" s="44"/>
      <c r="DQ123" s="43"/>
      <c r="DR123" s="44"/>
    </row>
    <row r="124" spans="43:122" x14ac:dyDescent="0.15">
      <c r="AQ124" s="44"/>
      <c r="AR124" s="44"/>
      <c r="AS124" s="44"/>
      <c r="AT124" s="44"/>
      <c r="AU124" s="44"/>
      <c r="AV124" s="44"/>
      <c r="AW124" s="44"/>
      <c r="AX124" s="44"/>
      <c r="AY124" s="44"/>
      <c r="AZ124" s="44"/>
      <c r="BA124" s="44"/>
      <c r="BB124" s="44"/>
      <c r="BW124" s="44"/>
      <c r="BY124" s="43"/>
      <c r="BZ124" s="44"/>
      <c r="CA124" s="44"/>
      <c r="CC124" s="43"/>
      <c r="CD124" s="44"/>
      <c r="CG124" s="43"/>
      <c r="CH124" s="44"/>
      <c r="CM124" s="44"/>
      <c r="CO124" s="43"/>
      <c r="CP124" s="44"/>
      <c r="CQ124" s="44"/>
      <c r="CS124" s="43"/>
      <c r="CT124" s="44"/>
      <c r="CU124" s="44"/>
      <c r="CW124" s="43"/>
      <c r="CX124" s="44"/>
      <c r="DA124" s="43"/>
      <c r="DB124" s="44"/>
      <c r="DE124" s="43"/>
      <c r="DF124" s="44"/>
      <c r="DI124" s="43"/>
      <c r="DJ124" s="44"/>
      <c r="DM124" s="43"/>
      <c r="DN124" s="44"/>
      <c r="DQ124" s="43"/>
      <c r="DR124" s="44"/>
    </row>
    <row r="125" spans="43:122" x14ac:dyDescent="0.15">
      <c r="AQ125" s="44"/>
      <c r="AR125" s="44"/>
      <c r="AS125" s="44"/>
      <c r="AT125" s="44"/>
      <c r="AU125" s="44"/>
      <c r="AV125" s="44"/>
      <c r="AW125" s="44"/>
      <c r="AX125" s="44"/>
      <c r="AY125" s="44"/>
      <c r="AZ125" s="44"/>
      <c r="BA125" s="44"/>
      <c r="BB125" s="44"/>
      <c r="BW125" s="44"/>
      <c r="BY125" s="43"/>
      <c r="BZ125" s="44"/>
      <c r="CA125" s="44"/>
      <c r="CC125" s="43"/>
      <c r="CD125" s="44"/>
      <c r="CG125" s="43"/>
      <c r="CH125" s="44"/>
      <c r="CM125" s="44"/>
      <c r="CO125" s="43"/>
      <c r="CP125" s="44"/>
      <c r="CQ125" s="44"/>
      <c r="CS125" s="43"/>
      <c r="CT125" s="44"/>
      <c r="CU125" s="44"/>
      <c r="CW125" s="43"/>
      <c r="CX125" s="44"/>
      <c r="DA125" s="43"/>
      <c r="DB125" s="44"/>
      <c r="DE125" s="43"/>
      <c r="DF125" s="44"/>
      <c r="DI125" s="43"/>
      <c r="DJ125" s="44"/>
      <c r="DM125" s="43"/>
      <c r="DN125" s="44"/>
      <c r="DQ125" s="43"/>
      <c r="DR125" s="44"/>
    </row>
    <row r="126" spans="43:122" x14ac:dyDescent="0.15">
      <c r="AQ126" s="44"/>
      <c r="AR126" s="44"/>
      <c r="AS126" s="44"/>
      <c r="AT126" s="44"/>
      <c r="AU126" s="44"/>
      <c r="AV126" s="44"/>
      <c r="AW126" s="44"/>
      <c r="AX126" s="44"/>
      <c r="AY126" s="44"/>
      <c r="AZ126" s="44"/>
      <c r="BA126" s="44"/>
      <c r="BB126" s="44"/>
      <c r="BW126" s="44"/>
      <c r="BY126" s="43"/>
      <c r="BZ126" s="44"/>
      <c r="CA126" s="44"/>
      <c r="CC126" s="43"/>
      <c r="CD126" s="44"/>
      <c r="CG126" s="43"/>
      <c r="CH126" s="44"/>
      <c r="CM126" s="44"/>
      <c r="CO126" s="43"/>
      <c r="CP126" s="44"/>
      <c r="CQ126" s="44"/>
      <c r="CS126" s="43"/>
      <c r="CT126" s="44"/>
      <c r="CU126" s="44"/>
      <c r="CW126" s="43"/>
      <c r="CX126" s="44"/>
      <c r="DA126" s="43"/>
      <c r="DB126" s="44"/>
      <c r="DE126" s="43"/>
      <c r="DF126" s="44"/>
      <c r="DI126" s="43"/>
      <c r="DJ126" s="44"/>
      <c r="DM126" s="43"/>
      <c r="DN126" s="44"/>
      <c r="DQ126" s="43"/>
      <c r="DR126" s="44"/>
    </row>
    <row r="127" spans="43:122" x14ac:dyDescent="0.15">
      <c r="AQ127" s="44"/>
      <c r="AR127" s="44"/>
      <c r="AS127" s="44"/>
      <c r="AT127" s="44"/>
      <c r="AU127" s="44"/>
      <c r="AV127" s="44"/>
      <c r="AW127" s="44"/>
      <c r="AX127" s="44"/>
      <c r="AY127" s="44"/>
      <c r="AZ127" s="44"/>
      <c r="BA127" s="44"/>
      <c r="BB127" s="44"/>
      <c r="BW127" s="44"/>
      <c r="BY127" s="43"/>
      <c r="BZ127" s="44"/>
      <c r="CA127" s="44"/>
      <c r="CC127" s="43"/>
      <c r="CD127" s="44"/>
      <c r="CG127" s="43"/>
      <c r="CH127" s="44"/>
      <c r="CM127" s="44"/>
      <c r="CO127" s="43"/>
      <c r="CP127" s="44"/>
      <c r="CQ127" s="44"/>
      <c r="CS127" s="43"/>
      <c r="CT127" s="44"/>
      <c r="CU127" s="44"/>
      <c r="CW127" s="43"/>
      <c r="CX127" s="44"/>
      <c r="DA127" s="43"/>
      <c r="DB127" s="44"/>
      <c r="DE127" s="43"/>
      <c r="DF127" s="44"/>
      <c r="DI127" s="43"/>
      <c r="DJ127" s="44"/>
      <c r="DM127" s="43"/>
      <c r="DN127" s="44"/>
      <c r="DQ127" s="43"/>
      <c r="DR127" s="44"/>
    </row>
    <row r="128" spans="43:122" x14ac:dyDescent="0.15">
      <c r="AQ128" s="44"/>
      <c r="AR128" s="44"/>
      <c r="AS128" s="44"/>
      <c r="AT128" s="44"/>
      <c r="AU128" s="44"/>
      <c r="AV128" s="44"/>
      <c r="AW128" s="44"/>
      <c r="AX128" s="44"/>
      <c r="AY128" s="44"/>
      <c r="AZ128" s="44"/>
      <c r="BA128" s="44"/>
      <c r="BB128" s="44"/>
      <c r="BW128" s="44"/>
      <c r="BY128" s="43"/>
      <c r="BZ128" s="44"/>
      <c r="CA128" s="44"/>
      <c r="CC128" s="43"/>
      <c r="CD128" s="44"/>
      <c r="CG128" s="43"/>
      <c r="CH128" s="44"/>
      <c r="CM128" s="44"/>
      <c r="CO128" s="43"/>
      <c r="CP128" s="44"/>
      <c r="CQ128" s="44"/>
      <c r="CS128" s="43"/>
      <c r="CT128" s="44"/>
      <c r="CU128" s="44"/>
      <c r="CW128" s="43"/>
      <c r="CX128" s="44"/>
      <c r="DA128" s="43"/>
      <c r="DB128" s="44"/>
      <c r="DE128" s="43"/>
      <c r="DF128" s="44"/>
      <c r="DI128" s="43"/>
      <c r="DJ128" s="44"/>
      <c r="DM128" s="43"/>
      <c r="DN128" s="44"/>
      <c r="DQ128" s="43"/>
      <c r="DR128" s="44"/>
    </row>
    <row r="129" spans="43:122" x14ac:dyDescent="0.15">
      <c r="AQ129" s="44"/>
      <c r="AR129" s="44"/>
      <c r="AS129" s="44"/>
      <c r="AT129" s="44"/>
      <c r="AU129" s="44"/>
      <c r="AV129" s="44"/>
      <c r="AW129" s="44"/>
      <c r="AX129" s="44"/>
      <c r="AY129" s="44"/>
      <c r="AZ129" s="44"/>
      <c r="BA129" s="44"/>
      <c r="BB129" s="44"/>
      <c r="BW129" s="44"/>
      <c r="BY129" s="43"/>
      <c r="BZ129" s="44"/>
      <c r="CA129" s="44"/>
      <c r="CC129" s="43"/>
      <c r="CD129" s="44"/>
      <c r="CG129" s="43"/>
      <c r="CH129" s="44"/>
      <c r="CM129" s="44"/>
      <c r="CO129" s="43"/>
      <c r="CP129" s="44"/>
      <c r="CQ129" s="44"/>
      <c r="CS129" s="43"/>
      <c r="CT129" s="44"/>
      <c r="CU129" s="44"/>
      <c r="CW129" s="43"/>
      <c r="CX129" s="44"/>
      <c r="DA129" s="43"/>
      <c r="DB129" s="44"/>
      <c r="DE129" s="43"/>
      <c r="DF129" s="44"/>
      <c r="DI129" s="43"/>
      <c r="DJ129" s="44"/>
      <c r="DM129" s="43"/>
      <c r="DN129" s="44"/>
      <c r="DQ129" s="43"/>
      <c r="DR129" s="44"/>
    </row>
    <row r="130" spans="43:122" x14ac:dyDescent="0.15">
      <c r="AQ130" s="44"/>
      <c r="AR130" s="44"/>
      <c r="AS130" s="44"/>
      <c r="AT130" s="44"/>
      <c r="AU130" s="44"/>
      <c r="AV130" s="44"/>
      <c r="AW130" s="44"/>
      <c r="AX130" s="44"/>
      <c r="AY130" s="44"/>
      <c r="AZ130" s="44"/>
      <c r="BA130" s="44"/>
      <c r="BB130" s="44"/>
      <c r="BW130" s="44"/>
      <c r="BY130" s="43"/>
      <c r="BZ130" s="44"/>
      <c r="CA130" s="44"/>
      <c r="CC130" s="43"/>
      <c r="CD130" s="44"/>
      <c r="CG130" s="43"/>
      <c r="CH130" s="44"/>
      <c r="CM130" s="44"/>
      <c r="CO130" s="43"/>
      <c r="CP130" s="44"/>
      <c r="CQ130" s="44"/>
      <c r="CS130" s="43"/>
      <c r="CT130" s="44"/>
      <c r="CU130" s="44"/>
      <c r="CW130" s="43"/>
      <c r="CX130" s="44"/>
      <c r="DA130" s="43"/>
      <c r="DB130" s="44"/>
      <c r="DE130" s="43"/>
      <c r="DF130" s="44"/>
      <c r="DI130" s="43"/>
      <c r="DJ130" s="44"/>
      <c r="DM130" s="43"/>
      <c r="DN130" s="44"/>
      <c r="DQ130" s="43"/>
      <c r="DR130" s="44"/>
    </row>
    <row r="131" spans="43:122" x14ac:dyDescent="0.15">
      <c r="AQ131" s="44"/>
      <c r="AR131" s="44"/>
      <c r="AS131" s="44"/>
      <c r="AT131" s="44"/>
      <c r="AU131" s="44"/>
      <c r="AV131" s="44"/>
      <c r="AW131" s="44"/>
      <c r="AX131" s="44"/>
      <c r="AY131" s="44"/>
      <c r="AZ131" s="44"/>
      <c r="BA131" s="44"/>
      <c r="BB131" s="44"/>
      <c r="BW131" s="44"/>
      <c r="BY131" s="43"/>
      <c r="BZ131" s="44"/>
      <c r="CA131" s="44"/>
      <c r="CC131" s="43"/>
      <c r="CD131" s="44"/>
      <c r="CG131" s="43"/>
      <c r="CH131" s="44"/>
      <c r="CM131" s="44"/>
      <c r="CO131" s="43"/>
      <c r="CP131" s="44"/>
      <c r="CQ131" s="44"/>
      <c r="CS131" s="43"/>
      <c r="CT131" s="44"/>
      <c r="CU131" s="44"/>
      <c r="CW131" s="43"/>
      <c r="CX131" s="44"/>
      <c r="DA131" s="43"/>
      <c r="DB131" s="44"/>
      <c r="DE131" s="43"/>
      <c r="DF131" s="44"/>
      <c r="DI131" s="43"/>
      <c r="DJ131" s="44"/>
      <c r="DM131" s="43"/>
      <c r="DN131" s="44"/>
      <c r="DQ131" s="43"/>
      <c r="DR131" s="44"/>
    </row>
    <row r="132" spans="43:122" x14ac:dyDescent="0.15">
      <c r="AQ132" s="44"/>
      <c r="AR132" s="44"/>
      <c r="AS132" s="44"/>
      <c r="AT132" s="44"/>
      <c r="AU132" s="44"/>
      <c r="AV132" s="44"/>
      <c r="AW132" s="44"/>
      <c r="AX132" s="44"/>
      <c r="AY132" s="44"/>
      <c r="AZ132" s="44"/>
      <c r="BA132" s="44"/>
      <c r="BB132" s="44"/>
      <c r="BW132" s="44"/>
      <c r="BY132" s="43"/>
      <c r="BZ132" s="44"/>
      <c r="CA132" s="44"/>
      <c r="CC132" s="43"/>
      <c r="CD132" s="44"/>
      <c r="CG132" s="43"/>
      <c r="CH132" s="44"/>
      <c r="CM132" s="44"/>
      <c r="CO132" s="43"/>
      <c r="CP132" s="44"/>
      <c r="CQ132" s="44"/>
      <c r="CS132" s="43"/>
      <c r="CT132" s="44"/>
      <c r="CU132" s="44"/>
      <c r="CW132" s="43"/>
      <c r="CX132" s="44"/>
      <c r="DA132" s="43"/>
      <c r="DB132" s="44"/>
      <c r="DE132" s="43"/>
      <c r="DF132" s="44"/>
      <c r="DI132" s="43"/>
      <c r="DJ132" s="44"/>
      <c r="DM132" s="43"/>
      <c r="DN132" s="44"/>
      <c r="DQ132" s="43"/>
      <c r="DR132" s="44"/>
    </row>
    <row r="133" spans="43:122" x14ac:dyDescent="0.15">
      <c r="AQ133" s="44"/>
      <c r="AR133" s="44"/>
      <c r="AS133" s="44"/>
      <c r="AT133" s="44"/>
      <c r="AU133" s="44"/>
      <c r="AV133" s="44"/>
      <c r="AW133" s="44"/>
      <c r="AX133" s="44"/>
      <c r="AY133" s="44"/>
      <c r="AZ133" s="44"/>
      <c r="BA133" s="44"/>
      <c r="BB133" s="44"/>
      <c r="BW133" s="44"/>
      <c r="BY133" s="43"/>
      <c r="BZ133" s="44"/>
      <c r="CA133" s="44"/>
      <c r="CC133" s="43"/>
      <c r="CD133" s="44"/>
      <c r="CG133" s="43"/>
      <c r="CH133" s="44"/>
      <c r="CM133" s="44"/>
      <c r="CO133" s="43"/>
      <c r="CP133" s="44"/>
      <c r="CQ133" s="44"/>
      <c r="CS133" s="43"/>
      <c r="CT133" s="44"/>
      <c r="CU133" s="44"/>
      <c r="CW133" s="43"/>
      <c r="CX133" s="44"/>
      <c r="DA133" s="43"/>
      <c r="DB133" s="44"/>
      <c r="DE133" s="43"/>
      <c r="DF133" s="44"/>
      <c r="DI133" s="43"/>
      <c r="DJ133" s="44"/>
      <c r="DM133" s="43"/>
      <c r="DN133" s="44"/>
      <c r="DQ133" s="43"/>
      <c r="DR133" s="44"/>
    </row>
    <row r="134" spans="43:122" x14ac:dyDescent="0.15">
      <c r="AQ134" s="44"/>
      <c r="AR134" s="44"/>
      <c r="AS134" s="44"/>
      <c r="AT134" s="44"/>
      <c r="AU134" s="44"/>
      <c r="AV134" s="44"/>
      <c r="AW134" s="44"/>
      <c r="AX134" s="44"/>
      <c r="AY134" s="44"/>
      <c r="AZ134" s="44"/>
      <c r="BA134" s="44"/>
      <c r="BB134" s="44"/>
      <c r="BW134" s="44"/>
      <c r="BY134" s="43"/>
      <c r="BZ134" s="44"/>
      <c r="CA134" s="44"/>
      <c r="CC134" s="43"/>
      <c r="CD134" s="44"/>
      <c r="CG134" s="43"/>
      <c r="CH134" s="44"/>
      <c r="CM134" s="44"/>
      <c r="CO134" s="43"/>
      <c r="CP134" s="44"/>
      <c r="CQ134" s="44"/>
      <c r="CS134" s="43"/>
      <c r="CT134" s="44"/>
      <c r="CU134" s="44"/>
      <c r="CW134" s="43"/>
      <c r="CX134" s="44"/>
      <c r="DA134" s="43"/>
      <c r="DB134" s="44"/>
      <c r="DE134" s="43"/>
      <c r="DF134" s="44"/>
      <c r="DI134" s="43"/>
      <c r="DJ134" s="44"/>
      <c r="DM134" s="43"/>
      <c r="DN134" s="44"/>
      <c r="DQ134" s="43"/>
      <c r="DR134" s="44"/>
    </row>
    <row r="135" spans="43:122" x14ac:dyDescent="0.15">
      <c r="AQ135" s="44"/>
      <c r="AR135" s="44"/>
      <c r="AS135" s="44"/>
      <c r="AT135" s="44"/>
      <c r="AU135" s="44"/>
      <c r="AV135" s="44"/>
      <c r="AW135" s="44"/>
      <c r="AX135" s="44"/>
      <c r="AY135" s="44"/>
      <c r="AZ135" s="44"/>
      <c r="BA135" s="44"/>
      <c r="BB135" s="44"/>
      <c r="BW135" s="44"/>
      <c r="BY135" s="43"/>
      <c r="BZ135" s="44"/>
      <c r="CA135" s="44"/>
      <c r="CC135" s="43"/>
      <c r="CD135" s="44"/>
      <c r="CG135" s="43"/>
      <c r="CH135" s="44"/>
      <c r="CM135" s="44"/>
      <c r="CO135" s="43"/>
      <c r="CP135" s="44"/>
      <c r="CQ135" s="44"/>
      <c r="CS135" s="43"/>
      <c r="CT135" s="44"/>
      <c r="CU135" s="44"/>
      <c r="CW135" s="43"/>
      <c r="CX135" s="44"/>
      <c r="DA135" s="43"/>
      <c r="DB135" s="44"/>
      <c r="DE135" s="43"/>
      <c r="DF135" s="44"/>
      <c r="DI135" s="43"/>
      <c r="DJ135" s="44"/>
      <c r="DM135" s="43"/>
      <c r="DN135" s="44"/>
      <c r="DQ135" s="43"/>
      <c r="DR135" s="44"/>
    </row>
    <row r="136" spans="43:122" x14ac:dyDescent="0.15">
      <c r="AQ136" s="44"/>
      <c r="AR136" s="44"/>
      <c r="AS136" s="44"/>
      <c r="AT136" s="44"/>
      <c r="AU136" s="44"/>
      <c r="AV136" s="44"/>
      <c r="AW136" s="44"/>
      <c r="AX136" s="44"/>
      <c r="AY136" s="44"/>
      <c r="AZ136" s="44"/>
      <c r="BA136" s="44"/>
      <c r="BB136" s="44"/>
      <c r="BW136" s="44"/>
      <c r="BY136" s="43"/>
      <c r="BZ136" s="44"/>
      <c r="CA136" s="44"/>
      <c r="CC136" s="43"/>
      <c r="CD136" s="44"/>
      <c r="CG136" s="43"/>
      <c r="CH136" s="44"/>
      <c r="CM136" s="44"/>
      <c r="CO136" s="43"/>
      <c r="CP136" s="44"/>
      <c r="CQ136" s="44"/>
      <c r="CS136" s="43"/>
      <c r="CT136" s="44"/>
      <c r="CU136" s="44"/>
      <c r="CW136" s="43"/>
      <c r="CX136" s="44"/>
      <c r="DA136" s="43"/>
      <c r="DB136" s="44"/>
      <c r="DE136" s="43"/>
      <c r="DF136" s="44"/>
      <c r="DI136" s="43"/>
      <c r="DJ136" s="44"/>
      <c r="DM136" s="43"/>
      <c r="DN136" s="44"/>
      <c r="DQ136" s="43"/>
      <c r="DR136" s="44"/>
    </row>
    <row r="137" spans="43:122" x14ac:dyDescent="0.15">
      <c r="AQ137" s="44"/>
      <c r="AR137" s="44"/>
      <c r="AS137" s="44"/>
      <c r="AT137" s="44"/>
      <c r="AU137" s="44"/>
      <c r="AV137" s="44"/>
      <c r="AW137" s="44"/>
      <c r="AX137" s="44"/>
      <c r="AY137" s="44"/>
      <c r="AZ137" s="44"/>
      <c r="BA137" s="44"/>
      <c r="BB137" s="44"/>
      <c r="BW137" s="44"/>
      <c r="BY137" s="43"/>
      <c r="BZ137" s="44"/>
      <c r="CA137" s="44"/>
      <c r="CC137" s="43"/>
      <c r="CD137" s="44"/>
      <c r="CG137" s="43"/>
      <c r="CH137" s="44"/>
      <c r="CM137" s="44"/>
      <c r="CO137" s="43"/>
      <c r="CP137" s="44"/>
      <c r="CQ137" s="44"/>
      <c r="CS137" s="43"/>
      <c r="CT137" s="44"/>
      <c r="CU137" s="44"/>
      <c r="CW137" s="43"/>
      <c r="CX137" s="44"/>
      <c r="DA137" s="43"/>
      <c r="DB137" s="44"/>
      <c r="DE137" s="43"/>
      <c r="DF137" s="44"/>
      <c r="DI137" s="43"/>
      <c r="DJ137" s="44"/>
      <c r="DM137" s="43"/>
      <c r="DN137" s="44"/>
      <c r="DQ137" s="43"/>
      <c r="DR137" s="44"/>
    </row>
    <row r="138" spans="43:122" x14ac:dyDescent="0.15">
      <c r="AQ138" s="44"/>
      <c r="AR138" s="44"/>
      <c r="AS138" s="44"/>
      <c r="AT138" s="44"/>
      <c r="AU138" s="44"/>
      <c r="AV138" s="44"/>
      <c r="AW138" s="44"/>
      <c r="AX138" s="44"/>
      <c r="AY138" s="44"/>
      <c r="AZ138" s="44"/>
      <c r="BA138" s="44"/>
      <c r="BB138" s="44"/>
      <c r="BW138" s="44"/>
      <c r="BY138" s="43"/>
      <c r="BZ138" s="44"/>
      <c r="CA138" s="44"/>
      <c r="CC138" s="43"/>
      <c r="CD138" s="44"/>
      <c r="CG138" s="43"/>
      <c r="CH138" s="44"/>
      <c r="CM138" s="44"/>
      <c r="CO138" s="43"/>
      <c r="CP138" s="44"/>
      <c r="CQ138" s="44"/>
      <c r="CS138" s="43"/>
      <c r="CT138" s="44"/>
      <c r="CU138" s="44"/>
      <c r="CW138" s="43"/>
      <c r="CX138" s="44"/>
      <c r="DA138" s="43"/>
      <c r="DB138" s="44"/>
      <c r="DE138" s="43"/>
      <c r="DF138" s="44"/>
      <c r="DI138" s="43"/>
      <c r="DJ138" s="44"/>
      <c r="DM138" s="43"/>
      <c r="DN138" s="44"/>
      <c r="DQ138" s="43"/>
      <c r="DR138" s="44"/>
    </row>
    <row r="139" spans="43:122" x14ac:dyDescent="0.15">
      <c r="AQ139" s="44"/>
      <c r="AR139" s="44"/>
      <c r="AS139" s="44"/>
      <c r="AT139" s="44"/>
      <c r="AU139" s="44"/>
      <c r="AV139" s="44"/>
      <c r="AW139" s="44"/>
      <c r="AX139" s="44"/>
      <c r="AY139" s="44"/>
      <c r="AZ139" s="44"/>
      <c r="BA139" s="44"/>
      <c r="BB139" s="44"/>
      <c r="BW139" s="44"/>
      <c r="BY139" s="43"/>
      <c r="BZ139" s="44"/>
      <c r="CA139" s="44"/>
      <c r="CG139" s="43"/>
      <c r="CH139" s="44"/>
      <c r="CM139" s="44"/>
      <c r="CO139" s="43"/>
      <c r="CP139" s="44"/>
      <c r="CQ139" s="44"/>
      <c r="CS139" s="43"/>
      <c r="CT139" s="44"/>
      <c r="CU139" s="44"/>
      <c r="CW139" s="43"/>
      <c r="CX139" s="44"/>
      <c r="DA139" s="43"/>
      <c r="DB139" s="44"/>
      <c r="DE139" s="43"/>
      <c r="DF139" s="44"/>
      <c r="DI139" s="43"/>
      <c r="DJ139" s="44"/>
      <c r="DM139" s="43"/>
      <c r="DN139" s="44"/>
      <c r="DQ139" s="43"/>
      <c r="DR139" s="44"/>
    </row>
    <row r="140" spans="43:122" x14ac:dyDescent="0.15">
      <c r="BW140" s="44"/>
      <c r="BY140" s="43"/>
      <c r="BZ140" s="44"/>
      <c r="CA140" s="44"/>
      <c r="CC140" s="43"/>
      <c r="CD140" s="44"/>
      <c r="CG140" s="43"/>
      <c r="CH140" s="44"/>
      <c r="CM140" s="44"/>
      <c r="CO140" s="43"/>
      <c r="CP140" s="44"/>
      <c r="CQ140" s="44"/>
      <c r="CS140" s="43"/>
      <c r="CT140" s="44"/>
      <c r="CU140" s="44"/>
      <c r="CW140" s="43"/>
      <c r="CX140" s="44"/>
      <c r="DA140" s="43"/>
      <c r="DB140" s="44"/>
      <c r="DE140" s="43"/>
      <c r="DF140" s="44"/>
      <c r="DI140" s="43"/>
      <c r="DJ140" s="44"/>
      <c r="DM140" s="43"/>
      <c r="DN140" s="44"/>
      <c r="DQ140" s="43"/>
      <c r="DR140" s="44"/>
    </row>
    <row r="141" spans="43:122" x14ac:dyDescent="0.15">
      <c r="BW141" s="44"/>
      <c r="BY141" s="43"/>
      <c r="BZ141" s="44"/>
      <c r="CA141" s="44"/>
      <c r="CC141" s="43"/>
      <c r="CD141" s="44"/>
      <c r="CG141" s="43"/>
      <c r="CH141" s="44"/>
      <c r="CM141" s="44"/>
      <c r="CO141" s="43"/>
      <c r="CP141" s="44"/>
      <c r="CQ141" s="44"/>
      <c r="CS141" s="43"/>
      <c r="CT141" s="44"/>
      <c r="CU141" s="44"/>
      <c r="CW141" s="43"/>
      <c r="CX141" s="44"/>
      <c r="DA141" s="43"/>
      <c r="DB141" s="44"/>
      <c r="DE141" s="43"/>
      <c r="DF141" s="44"/>
      <c r="DI141" s="43"/>
      <c r="DJ141" s="44"/>
      <c r="DM141" s="43"/>
      <c r="DN141" s="44"/>
      <c r="DQ141" s="43"/>
      <c r="DR141" s="44"/>
    </row>
    <row r="142" spans="43:122" x14ac:dyDescent="0.15">
      <c r="BW142" s="44"/>
      <c r="BY142" s="43"/>
      <c r="BZ142" s="44"/>
      <c r="CA142" s="44"/>
      <c r="CC142" s="43"/>
      <c r="CD142" s="44"/>
      <c r="CG142" s="43"/>
      <c r="CH142" s="44"/>
      <c r="CM142" s="44"/>
      <c r="CO142" s="43"/>
      <c r="CP142" s="44"/>
      <c r="CQ142" s="44"/>
      <c r="CS142" s="43"/>
      <c r="CT142" s="44"/>
      <c r="CU142" s="44"/>
      <c r="CW142" s="43"/>
      <c r="CX142" s="44"/>
      <c r="DA142" s="43"/>
      <c r="DB142" s="44"/>
      <c r="DE142" s="43"/>
      <c r="DF142" s="44"/>
      <c r="DI142" s="43"/>
      <c r="DJ142" s="44"/>
      <c r="DM142" s="43"/>
      <c r="DN142" s="44"/>
      <c r="DQ142" s="43"/>
      <c r="DR142" s="44"/>
    </row>
    <row r="143" spans="43:122" x14ac:dyDescent="0.15">
      <c r="CM143" s="44"/>
      <c r="CQ143" s="44"/>
      <c r="DA143" s="43"/>
      <c r="DB143" s="44"/>
      <c r="DI143" s="43"/>
      <c r="DJ143" s="44"/>
      <c r="DM143" s="43"/>
      <c r="DN143" s="44"/>
      <c r="DQ143" s="43"/>
      <c r="DR143" s="44"/>
    </row>
    <row r="144" spans="43:122" x14ac:dyDescent="0.15">
      <c r="CM144" s="44"/>
      <c r="CQ144" s="44"/>
      <c r="DA144" s="43"/>
      <c r="DB144" s="44"/>
      <c r="DI144" s="43"/>
      <c r="DJ144" s="44"/>
      <c r="DM144" s="43"/>
      <c r="DN144" s="44"/>
      <c r="DQ144" s="43"/>
      <c r="DR144" s="44"/>
    </row>
    <row r="145" spans="91:122" x14ac:dyDescent="0.15">
      <c r="CM145" s="44"/>
      <c r="CQ145" s="44"/>
      <c r="DA145" s="43"/>
      <c r="DB145" s="44"/>
      <c r="DI145" s="43"/>
      <c r="DJ145" s="44"/>
      <c r="DM145" s="43"/>
      <c r="DN145" s="44"/>
      <c r="DQ145" s="43"/>
      <c r="DR145" s="44"/>
    </row>
    <row r="146" spans="91:122" x14ac:dyDescent="0.15">
      <c r="CM146" s="44"/>
      <c r="CQ146" s="44"/>
      <c r="DA146" s="43"/>
      <c r="DB146" s="44"/>
      <c r="DI146" s="43"/>
      <c r="DJ146" s="44"/>
      <c r="DM146" s="43"/>
      <c r="DN146" s="44"/>
      <c r="DQ146" s="43"/>
      <c r="DR146" s="44"/>
    </row>
    <row r="147" spans="91:122" x14ac:dyDescent="0.15">
      <c r="CM147" s="44"/>
      <c r="CQ147" s="44"/>
      <c r="DA147" s="43"/>
      <c r="DB147" s="44"/>
      <c r="DI147" s="43"/>
      <c r="DJ147" s="44"/>
      <c r="DM147" s="43"/>
      <c r="DN147" s="44"/>
      <c r="DQ147" s="43"/>
      <c r="DR147" s="44"/>
    </row>
    <row r="148" spans="91:122" x14ac:dyDescent="0.15">
      <c r="CM148" s="44"/>
      <c r="CQ148" s="44"/>
      <c r="DA148" s="43"/>
      <c r="DB148" s="44"/>
      <c r="DI148" s="43"/>
      <c r="DJ148" s="44"/>
      <c r="DM148" s="43"/>
      <c r="DN148" s="44"/>
      <c r="DQ148" s="43"/>
      <c r="DR148" s="44"/>
    </row>
    <row r="149" spans="91:122" x14ac:dyDescent="0.15">
      <c r="CM149" s="44"/>
      <c r="CQ149" s="44"/>
      <c r="DA149" s="43"/>
      <c r="DB149" s="44"/>
      <c r="DI149" s="43"/>
      <c r="DJ149" s="44"/>
      <c r="DM149" s="43"/>
      <c r="DN149" s="44"/>
      <c r="DQ149" s="43"/>
      <c r="DR149" s="44"/>
    </row>
    <row r="150" spans="91:122" x14ac:dyDescent="0.15">
      <c r="CM150" s="44"/>
      <c r="CQ150" s="44"/>
      <c r="DA150" s="43"/>
      <c r="DB150" s="44"/>
      <c r="DI150" s="43"/>
      <c r="DJ150" s="44"/>
      <c r="DM150" s="43"/>
      <c r="DN150" s="44"/>
      <c r="DQ150" s="43"/>
      <c r="DR150" s="44"/>
    </row>
    <row r="151" spans="91:122" x14ac:dyDescent="0.15">
      <c r="CM151" s="44"/>
      <c r="CQ151" s="44"/>
      <c r="DA151" s="43"/>
      <c r="DB151" s="44"/>
      <c r="DI151" s="43"/>
      <c r="DJ151" s="44"/>
      <c r="DM151" s="43"/>
      <c r="DN151" s="44"/>
      <c r="DQ151" s="43"/>
      <c r="DR151" s="44"/>
    </row>
    <row r="152" spans="91:122" x14ac:dyDescent="0.15">
      <c r="CM152" s="44"/>
      <c r="CQ152" s="44"/>
      <c r="DA152" s="43"/>
      <c r="DB152" s="44"/>
      <c r="DI152" s="43"/>
      <c r="DJ152" s="44"/>
      <c r="DM152" s="43"/>
      <c r="DN152" s="44"/>
      <c r="DQ152" s="43"/>
      <c r="DR152" s="44"/>
    </row>
    <row r="153" spans="91:122" x14ac:dyDescent="0.15">
      <c r="CM153" s="44"/>
      <c r="CQ153" s="44"/>
      <c r="DA153" s="43"/>
      <c r="DB153" s="44"/>
      <c r="DI153" s="43"/>
      <c r="DJ153" s="44"/>
      <c r="DM153" s="43"/>
      <c r="DN153" s="44"/>
      <c r="DQ153" s="43"/>
      <c r="DR153" s="44"/>
    </row>
    <row r="154" spans="91:122" x14ac:dyDescent="0.15">
      <c r="CM154" s="44"/>
      <c r="CQ154" s="44"/>
      <c r="DA154" s="43"/>
      <c r="DB154" s="44"/>
      <c r="DI154" s="43"/>
      <c r="DJ154" s="44"/>
      <c r="DM154" s="43"/>
      <c r="DN154" s="44"/>
      <c r="DQ154" s="43"/>
      <c r="DR154" s="44"/>
    </row>
    <row r="155" spans="91:122" x14ac:dyDescent="0.15">
      <c r="CM155" s="44"/>
      <c r="CQ155" s="44"/>
      <c r="DA155" s="43"/>
      <c r="DB155" s="44"/>
      <c r="DI155" s="43"/>
      <c r="DJ155" s="44"/>
      <c r="DM155" s="43"/>
      <c r="DN155" s="44"/>
      <c r="DQ155" s="43"/>
      <c r="DR155" s="44"/>
    </row>
    <row r="156" spans="91:122" x14ac:dyDescent="0.15">
      <c r="CM156" s="44"/>
      <c r="CQ156" s="44"/>
      <c r="DA156" s="43"/>
      <c r="DB156" s="44"/>
      <c r="DI156" s="43"/>
      <c r="DJ156" s="44"/>
      <c r="DM156" s="43"/>
      <c r="DN156" s="44"/>
      <c r="DQ156" s="43"/>
      <c r="DR156" s="44"/>
    </row>
    <row r="157" spans="91:122" x14ac:dyDescent="0.15">
      <c r="CM157" s="44"/>
      <c r="CQ157" s="44"/>
      <c r="DA157" s="43"/>
      <c r="DB157" s="44"/>
      <c r="DI157" s="43"/>
      <c r="DJ157" s="44"/>
      <c r="DM157" s="43"/>
      <c r="DN157" s="44"/>
      <c r="DQ157" s="43"/>
      <c r="DR157" s="44"/>
    </row>
    <row r="158" spans="91:122" x14ac:dyDescent="0.15">
      <c r="CM158" s="44"/>
      <c r="CQ158" s="44"/>
      <c r="DA158" s="43"/>
      <c r="DB158" s="44"/>
      <c r="DI158" s="43"/>
      <c r="DJ158" s="44"/>
      <c r="DM158" s="43"/>
      <c r="DN158" s="44"/>
      <c r="DQ158" s="43"/>
      <c r="DR158" s="44"/>
    </row>
    <row r="159" spans="91:122" x14ac:dyDescent="0.15">
      <c r="CM159" s="44"/>
      <c r="CQ159" s="44"/>
      <c r="DA159" s="43"/>
      <c r="DB159" s="44"/>
      <c r="DI159" s="43"/>
      <c r="DJ159" s="44"/>
      <c r="DM159" s="43"/>
      <c r="DN159" s="44"/>
      <c r="DQ159" s="43"/>
      <c r="DR159" s="44"/>
    </row>
    <row r="160" spans="91:122" x14ac:dyDescent="0.15">
      <c r="CM160" s="44"/>
      <c r="CQ160" s="44"/>
      <c r="DA160" s="43"/>
      <c r="DB160" s="44"/>
      <c r="DI160" s="43"/>
      <c r="DJ160" s="44"/>
      <c r="DM160" s="43"/>
      <c r="DN160" s="44"/>
      <c r="DQ160" s="43"/>
      <c r="DR160" s="44"/>
    </row>
    <row r="161" spans="91:122" x14ac:dyDescent="0.15">
      <c r="CM161" s="44"/>
      <c r="CQ161" s="44"/>
      <c r="DA161" s="43"/>
      <c r="DB161" s="44"/>
      <c r="DI161" s="43"/>
      <c r="DJ161" s="44"/>
      <c r="DM161" s="43"/>
      <c r="DN161" s="44"/>
      <c r="DQ161" s="43"/>
      <c r="DR161" s="44"/>
    </row>
    <row r="162" spans="91:122" x14ac:dyDescent="0.15">
      <c r="CM162" s="44"/>
      <c r="CQ162" s="44"/>
      <c r="DA162" s="43"/>
      <c r="DB162" s="44"/>
      <c r="DI162" s="43"/>
      <c r="DJ162" s="44"/>
      <c r="DM162" s="43"/>
      <c r="DN162" s="44"/>
      <c r="DQ162" s="43"/>
      <c r="DR162" s="44"/>
    </row>
    <row r="163" spans="91:122" x14ac:dyDescent="0.15">
      <c r="CM163" s="44"/>
      <c r="CQ163" s="44"/>
      <c r="DA163" s="43"/>
      <c r="DB163" s="44"/>
      <c r="DI163" s="43"/>
      <c r="DJ163" s="44"/>
      <c r="DM163" s="43"/>
      <c r="DN163" s="44"/>
      <c r="DQ163" s="43"/>
      <c r="DR163" s="44"/>
    </row>
    <row r="164" spans="91:122" x14ac:dyDescent="0.15">
      <c r="CM164" s="44"/>
      <c r="CQ164" s="44"/>
      <c r="DA164" s="43"/>
      <c r="DB164" s="44"/>
      <c r="DI164" s="43"/>
      <c r="DJ164" s="44"/>
      <c r="DM164" s="43"/>
      <c r="DN164" s="44"/>
      <c r="DQ164" s="43"/>
      <c r="DR164" s="44"/>
    </row>
    <row r="165" spans="91:122" x14ac:dyDescent="0.15">
      <c r="CM165" s="44"/>
      <c r="CQ165" s="44"/>
      <c r="DA165" s="43"/>
      <c r="DB165" s="44"/>
      <c r="DI165" s="43"/>
      <c r="DJ165" s="44"/>
      <c r="DM165" s="43"/>
      <c r="DN165" s="44"/>
      <c r="DQ165" s="43"/>
      <c r="DR165" s="44"/>
    </row>
    <row r="166" spans="91:122" x14ac:dyDescent="0.15">
      <c r="CM166" s="44"/>
      <c r="CQ166" s="44"/>
      <c r="DA166" s="43"/>
      <c r="DB166" s="44"/>
      <c r="DI166" s="43"/>
      <c r="DJ166" s="44"/>
      <c r="DM166" s="43"/>
      <c r="DN166" s="44"/>
      <c r="DQ166" s="43"/>
      <c r="DR166" s="44"/>
    </row>
    <row r="167" spans="91:122" x14ac:dyDescent="0.15">
      <c r="CM167" s="44"/>
      <c r="CQ167" s="44"/>
      <c r="DA167" s="43"/>
      <c r="DB167" s="44"/>
      <c r="DI167" s="43"/>
      <c r="DJ167" s="44"/>
      <c r="DM167" s="43"/>
      <c r="DN167" s="44"/>
      <c r="DQ167" s="43"/>
      <c r="DR167" s="44"/>
    </row>
    <row r="168" spans="91:122" x14ac:dyDescent="0.15">
      <c r="CM168" s="44"/>
      <c r="CQ168" s="44"/>
      <c r="DA168" s="43"/>
      <c r="DB168" s="44"/>
      <c r="DI168" s="43"/>
      <c r="DJ168" s="44"/>
      <c r="DM168" s="43"/>
      <c r="DN168" s="44"/>
      <c r="DQ168" s="43"/>
      <c r="DR168" s="44"/>
    </row>
    <row r="169" spans="91:122" x14ac:dyDescent="0.15">
      <c r="CM169" s="44"/>
      <c r="CQ169" s="44"/>
      <c r="DA169" s="43"/>
      <c r="DB169" s="44"/>
      <c r="DI169" s="43"/>
      <c r="DJ169" s="44"/>
      <c r="DM169" s="43"/>
      <c r="DN169" s="44"/>
      <c r="DQ169" s="43"/>
      <c r="DR169" s="44"/>
    </row>
    <row r="170" spans="91:122" x14ac:dyDescent="0.15">
      <c r="CM170" s="44"/>
      <c r="CQ170" s="44"/>
      <c r="DA170" s="43"/>
      <c r="DB170" s="44"/>
      <c r="DI170" s="43"/>
      <c r="DJ170" s="44"/>
      <c r="DM170" s="43"/>
      <c r="DN170" s="44"/>
      <c r="DQ170" s="43"/>
      <c r="DR170" s="44"/>
    </row>
    <row r="171" spans="91:122" x14ac:dyDescent="0.15">
      <c r="CM171" s="44"/>
      <c r="CQ171" s="44"/>
      <c r="DA171" s="43"/>
      <c r="DB171" s="44"/>
      <c r="DI171" s="43"/>
      <c r="DJ171" s="44"/>
      <c r="DM171" s="43"/>
      <c r="DN171" s="44"/>
      <c r="DQ171" s="43"/>
      <c r="DR171" s="44"/>
    </row>
    <row r="172" spans="91:122" x14ac:dyDescent="0.15">
      <c r="CM172" s="44"/>
      <c r="CQ172" s="44"/>
      <c r="DA172" s="43"/>
      <c r="DB172" s="44"/>
      <c r="DI172" s="43"/>
      <c r="DJ172" s="44"/>
      <c r="DM172" s="43"/>
      <c r="DN172" s="44"/>
      <c r="DQ172" s="43"/>
      <c r="DR172" s="44"/>
    </row>
    <row r="173" spans="91:122" x14ac:dyDescent="0.15">
      <c r="CM173" s="44"/>
      <c r="CQ173" s="44"/>
      <c r="DA173" s="43"/>
      <c r="DB173" s="44"/>
      <c r="DI173" s="43"/>
      <c r="DJ173" s="44"/>
      <c r="DM173" s="43"/>
      <c r="DN173" s="44"/>
      <c r="DQ173" s="43"/>
      <c r="DR173" s="44"/>
    </row>
    <row r="174" spans="91:122" x14ac:dyDescent="0.15">
      <c r="CM174" s="44"/>
      <c r="CQ174" s="44"/>
      <c r="DA174" s="43"/>
      <c r="DB174" s="44"/>
      <c r="DI174" s="43"/>
      <c r="DJ174" s="44"/>
      <c r="DM174" s="43"/>
      <c r="DN174" s="44"/>
      <c r="DQ174" s="43"/>
      <c r="DR174" s="44"/>
    </row>
    <row r="175" spans="91:122" x14ac:dyDescent="0.15">
      <c r="CM175" s="44"/>
      <c r="CQ175" s="44"/>
      <c r="DA175" s="43"/>
      <c r="DB175" s="44"/>
      <c r="DI175" s="43"/>
      <c r="DJ175" s="44"/>
      <c r="DM175" s="43"/>
      <c r="DN175" s="44"/>
      <c r="DQ175" s="43"/>
      <c r="DR175" s="44"/>
    </row>
    <row r="176" spans="91:122" x14ac:dyDescent="0.15">
      <c r="CM176" s="44"/>
      <c r="CQ176" s="44"/>
      <c r="DA176" s="43"/>
      <c r="DB176" s="44"/>
      <c r="DI176" s="43"/>
      <c r="DJ176" s="44"/>
      <c r="DM176" s="43"/>
      <c r="DN176" s="44"/>
      <c r="DQ176" s="43"/>
      <c r="DR176" s="44"/>
    </row>
    <row r="177" spans="91:122" x14ac:dyDescent="0.15">
      <c r="CM177" s="44"/>
      <c r="CQ177" s="44"/>
      <c r="DA177" s="43"/>
      <c r="DB177" s="44"/>
      <c r="DI177" s="43"/>
      <c r="DJ177" s="44"/>
      <c r="DM177" s="43"/>
      <c r="DN177" s="44"/>
      <c r="DQ177" s="43"/>
      <c r="DR177" s="44"/>
    </row>
    <row r="178" spans="91:122" x14ac:dyDescent="0.15">
      <c r="CM178" s="44"/>
      <c r="CQ178" s="44"/>
      <c r="DA178" s="43"/>
      <c r="DB178" s="44"/>
      <c r="DI178" s="43"/>
      <c r="DJ178" s="44"/>
      <c r="DM178" s="43"/>
      <c r="DN178" s="44"/>
      <c r="DQ178" s="43"/>
      <c r="DR178" s="44"/>
    </row>
    <row r="179" spans="91:122" x14ac:dyDescent="0.15">
      <c r="CM179" s="44"/>
      <c r="CQ179" s="44"/>
      <c r="DA179" s="43"/>
      <c r="DB179" s="44"/>
      <c r="DI179" s="43"/>
      <c r="DJ179" s="44"/>
      <c r="DM179" s="43"/>
      <c r="DN179" s="44"/>
      <c r="DQ179" s="43"/>
      <c r="DR179" s="44"/>
    </row>
    <row r="180" spans="91:122" x14ac:dyDescent="0.15">
      <c r="CM180" s="44"/>
      <c r="CQ180" s="44"/>
      <c r="DA180" s="43"/>
      <c r="DB180" s="44"/>
      <c r="DI180" s="43"/>
      <c r="DJ180" s="44"/>
      <c r="DM180" s="43"/>
      <c r="DN180" s="44"/>
      <c r="DQ180" s="43"/>
      <c r="DR180" s="44"/>
    </row>
    <row r="181" spans="91:122" x14ac:dyDescent="0.15">
      <c r="CM181" s="44"/>
      <c r="CQ181" s="44"/>
      <c r="DA181" s="43"/>
      <c r="DB181" s="44"/>
      <c r="DI181" s="43"/>
      <c r="DJ181" s="44"/>
      <c r="DM181" s="43"/>
      <c r="DN181" s="44"/>
      <c r="DQ181" s="43"/>
      <c r="DR181" s="44"/>
    </row>
    <row r="182" spans="91:122" x14ac:dyDescent="0.15">
      <c r="CM182" s="44"/>
      <c r="CQ182" s="44"/>
      <c r="DA182" s="43"/>
      <c r="DB182" s="44"/>
      <c r="DI182" s="43"/>
      <c r="DJ182" s="44"/>
      <c r="DM182" s="43"/>
      <c r="DN182" s="44"/>
      <c r="DQ182" s="43"/>
      <c r="DR182" s="44"/>
    </row>
    <row r="183" spans="91:122" x14ac:dyDescent="0.15">
      <c r="CM183" s="44"/>
      <c r="CQ183" s="44"/>
      <c r="DA183" s="43"/>
      <c r="DB183" s="44"/>
      <c r="DI183" s="43"/>
      <c r="DJ183" s="44"/>
      <c r="DM183" s="43"/>
      <c r="DN183" s="44"/>
      <c r="DQ183" s="43"/>
      <c r="DR183" s="44"/>
    </row>
    <row r="184" spans="91:122" x14ac:dyDescent="0.15">
      <c r="CM184" s="44"/>
      <c r="CQ184" s="44"/>
      <c r="DA184" s="43"/>
      <c r="DB184" s="44"/>
      <c r="DI184" s="43"/>
      <c r="DJ184" s="44"/>
      <c r="DM184" s="43"/>
      <c r="DN184" s="44"/>
      <c r="DQ184" s="43"/>
      <c r="DR184" s="44"/>
    </row>
    <row r="185" spans="91:122" x14ac:dyDescent="0.15">
      <c r="CM185" s="44"/>
      <c r="CQ185" s="44"/>
      <c r="DA185" s="43"/>
      <c r="DB185" s="44"/>
      <c r="DI185" s="43"/>
      <c r="DJ185" s="44"/>
      <c r="DM185" s="43"/>
      <c r="DN185" s="44"/>
      <c r="DQ185" s="43"/>
      <c r="DR185" s="44"/>
    </row>
    <row r="186" spans="91:122" x14ac:dyDescent="0.15">
      <c r="CM186" s="44"/>
      <c r="CQ186" s="44"/>
      <c r="DA186" s="43"/>
      <c r="DB186" s="44"/>
      <c r="DI186" s="43"/>
      <c r="DJ186" s="44"/>
      <c r="DM186" s="43"/>
      <c r="DN186" s="44"/>
      <c r="DQ186" s="43"/>
      <c r="DR186" s="44"/>
    </row>
    <row r="187" spans="91:122" x14ac:dyDescent="0.15">
      <c r="CM187" s="44"/>
      <c r="CQ187" s="44"/>
      <c r="DA187" s="43"/>
      <c r="DB187" s="44"/>
      <c r="DI187" s="43"/>
      <c r="DJ187" s="44"/>
      <c r="DM187" s="43"/>
      <c r="DN187" s="44"/>
      <c r="DQ187" s="43"/>
      <c r="DR187" s="44"/>
    </row>
    <row r="188" spans="91:122" x14ac:dyDescent="0.15">
      <c r="CM188" s="44"/>
      <c r="CQ188" s="44"/>
      <c r="DA188" s="43"/>
      <c r="DB188" s="44"/>
      <c r="DI188" s="43"/>
      <c r="DJ188" s="44"/>
      <c r="DM188" s="43"/>
      <c r="DN188" s="44"/>
      <c r="DQ188" s="43"/>
      <c r="DR188" s="44"/>
    </row>
    <row r="189" spans="91:122" x14ac:dyDescent="0.15">
      <c r="CM189" s="44"/>
      <c r="CQ189" s="44"/>
      <c r="DA189" s="43"/>
      <c r="DB189" s="44"/>
      <c r="DI189" s="43"/>
      <c r="DJ189" s="44"/>
      <c r="DM189" s="43"/>
      <c r="DN189" s="44"/>
      <c r="DQ189" s="43"/>
      <c r="DR189" s="44"/>
    </row>
    <row r="190" spans="91:122" x14ac:dyDescent="0.15">
      <c r="CM190" s="44"/>
      <c r="CQ190" s="44"/>
      <c r="DA190" s="43"/>
      <c r="DB190" s="44"/>
      <c r="DI190" s="43"/>
      <c r="DJ190" s="44"/>
      <c r="DM190" s="43"/>
      <c r="DN190" s="44"/>
      <c r="DQ190" s="43"/>
      <c r="DR190" s="44"/>
    </row>
    <row r="191" spans="91:122" x14ac:dyDescent="0.15">
      <c r="CM191" s="44"/>
      <c r="CQ191" s="44"/>
      <c r="DA191" s="43"/>
      <c r="DB191" s="44"/>
      <c r="DI191" s="43"/>
      <c r="DJ191" s="44"/>
      <c r="DM191" s="43"/>
      <c r="DN191" s="44"/>
      <c r="DQ191" s="43"/>
      <c r="DR191" s="44"/>
    </row>
    <row r="192" spans="91:122" x14ac:dyDescent="0.15">
      <c r="CM192" s="44"/>
      <c r="CQ192" s="44"/>
      <c r="DA192" s="43"/>
      <c r="DB192" s="44"/>
      <c r="DI192" s="43"/>
      <c r="DJ192" s="44"/>
      <c r="DM192" s="43"/>
      <c r="DN192" s="44"/>
      <c r="DQ192" s="43"/>
      <c r="DR192" s="44"/>
    </row>
    <row r="193" spans="91:118" x14ac:dyDescent="0.15">
      <c r="CM193" s="44"/>
      <c r="CQ193" s="44"/>
      <c r="DA193" s="43"/>
      <c r="DB193" s="44"/>
      <c r="DI193" s="43"/>
      <c r="DJ193" s="44"/>
      <c r="DM193" s="43"/>
      <c r="DN193" s="44"/>
    </row>
  </sheetData>
  <sheetProtection algorithmName="SHA-512" hashValue="vue2Y/DaTLgiJyt6avfNuSfhc9ET3HZzzyW3x5b6NASWoSeEhbCgXW7U/4ZGB76wvWPnNdH9BBwTdDfUfNwv/w==" saltValue="E1nwoaLvSXpF5eEKz/v58w==" spinCount="100000" sheet="1" objects="1"/>
  <phoneticPr fontId="45"/>
  <pageMargins left="0.75" right="0.75" top="1" bottom="1" header="0.50902777777777797" footer="0.5090277777777779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9"/>
  <sheetViews>
    <sheetView workbookViewId="0">
      <selection activeCell="H23" sqref="H23"/>
    </sheetView>
  </sheetViews>
  <sheetFormatPr defaultColWidth="9" defaultRowHeight="10.8" x14ac:dyDescent="0.2"/>
  <cols>
    <col min="1" max="1" width="9" style="1"/>
    <col min="2" max="2" width="3.109375" style="1" customWidth="1"/>
    <col min="3" max="3" width="8.21875" style="1" customWidth="1"/>
    <col min="4" max="4" width="10.109375" style="1" customWidth="1"/>
    <col min="5" max="5" width="4.44140625" style="1" customWidth="1"/>
    <col min="6" max="6" width="8.44140625" style="1" customWidth="1"/>
    <col min="7" max="7" width="10.21875" style="1" customWidth="1"/>
    <col min="8" max="8" width="9.6640625" style="1" customWidth="1"/>
    <col min="9" max="9" width="4.44140625" style="1" customWidth="1"/>
    <col min="10" max="10" width="15.109375" style="1" customWidth="1"/>
    <col min="11" max="13" width="8.21875" style="1" customWidth="1"/>
    <col min="14" max="16384" width="9" style="1"/>
  </cols>
  <sheetData>
    <row r="1" spans="1:13" x14ac:dyDescent="0.2">
      <c r="B1" s="2"/>
      <c r="C1" s="3" t="s">
        <v>99</v>
      </c>
      <c r="D1" s="3" t="s">
        <v>100</v>
      </c>
      <c r="E1" s="3" t="s">
        <v>101</v>
      </c>
      <c r="F1" s="3" t="s">
        <v>102</v>
      </c>
      <c r="G1" s="3" t="s">
        <v>103</v>
      </c>
      <c r="H1" s="3" t="s">
        <v>7</v>
      </c>
      <c r="I1" s="3" t="s">
        <v>104</v>
      </c>
      <c r="J1" s="3" t="s">
        <v>897</v>
      </c>
      <c r="K1" s="3" t="s">
        <v>898</v>
      </c>
      <c r="L1" s="3" t="s">
        <v>899</v>
      </c>
      <c r="M1" s="19" t="s">
        <v>53</v>
      </c>
    </row>
    <row r="2" spans="1:13" x14ac:dyDescent="0.2">
      <c r="A2" s="1" t="s">
        <v>45</v>
      </c>
      <c r="B2" s="4">
        <v>1</v>
      </c>
      <c r="C2" s="5" t="str">
        <f>IF(一覧様式!B11=0,"",計算シート!$H$5)</f>
        <v/>
      </c>
      <c r="D2" s="5" t="str">
        <f>IF(一覧様式!B11=0," ",一覧様式!B11)</f>
        <v xml:space="preserve"> </v>
      </c>
      <c r="E2" s="5" t="str">
        <f>IF(一覧様式!H11=0," ",IF(一覧様式!H11="男",1)+IF(一覧様式!H11="女",2))</f>
        <v xml:space="preserve"> </v>
      </c>
      <c r="F2" s="6" t="str">
        <f>CONCATENATE(一覧様式!C11," ",一覧様式!D11)</f>
        <v xml:space="preserve"> </v>
      </c>
      <c r="G2" s="6" t="str">
        <f>CONCATENATE(一覧様式!E11," ",一覧様式!F11)</f>
        <v xml:space="preserve"> </v>
      </c>
      <c r="H2" s="6" t="str">
        <f>IF(一覧様式!$C11=0," ",一覧様式!$C$3)</f>
        <v xml:space="preserve"> </v>
      </c>
      <c r="I2" s="6" t="str">
        <f>IF(一覧様式!G11=0," ",一覧様式!G11)</f>
        <v xml:space="preserve"> </v>
      </c>
      <c r="J2" s="6" t="str">
        <f>CONCATENATE(一覧様式!I11,一覧様式!J11)</f>
        <v/>
      </c>
      <c r="K2" s="6" t="str">
        <f>IF(一覧様式!K11=0," ",一覧様式!K11)</f>
        <v xml:space="preserve"> </v>
      </c>
      <c r="L2" s="6" t="str">
        <f>IF(一覧様式!L11=0," ",一覧様式!L11)</f>
        <v xml:space="preserve"> </v>
      </c>
      <c r="M2" s="20" t="str">
        <f>IF(一覧様式!M11=0," ",一覧様式!M11)</f>
        <v xml:space="preserve"> </v>
      </c>
    </row>
    <row r="3" spans="1:13" x14ac:dyDescent="0.2">
      <c r="B3" s="7">
        <v>2</v>
      </c>
      <c r="C3" s="5" t="str">
        <f>IF(一覧様式!B12=0,"",計算シート!$H$5)</f>
        <v/>
      </c>
      <c r="D3" s="5" t="str">
        <f>IF(一覧様式!B12=0," ",一覧様式!B12)</f>
        <v xml:space="preserve"> </v>
      </c>
      <c r="E3" s="5" t="str">
        <f>IF(一覧様式!H12=0," ",IF(一覧様式!H12="男",1)+IF(一覧様式!H12="女",2))</f>
        <v xml:space="preserve"> </v>
      </c>
      <c r="F3" s="6" t="str">
        <f>CONCATENATE(一覧様式!C12," ",一覧様式!D12)</f>
        <v xml:space="preserve"> </v>
      </c>
      <c r="G3" s="6" t="str">
        <f>CONCATENATE(一覧様式!E12," ",一覧様式!F12)</f>
        <v xml:space="preserve"> </v>
      </c>
      <c r="H3" s="6" t="str">
        <f>IF(一覧様式!$C12=0," ",一覧様式!$C$3)</f>
        <v xml:space="preserve"> </v>
      </c>
      <c r="I3" s="6" t="str">
        <f>IF(一覧様式!G12=0," ",一覧様式!G12)</f>
        <v xml:space="preserve"> </v>
      </c>
      <c r="J3" s="6" t="str">
        <f>CONCATENATE(一覧様式!I12,一覧様式!J12)</f>
        <v/>
      </c>
      <c r="K3" s="6" t="str">
        <f>IF(一覧様式!K12=0," ",一覧様式!K12)</f>
        <v xml:space="preserve"> </v>
      </c>
      <c r="L3" s="6" t="str">
        <f>IF(一覧様式!L12=0," ",一覧様式!L12)</f>
        <v xml:space="preserve"> </v>
      </c>
      <c r="M3" s="20" t="str">
        <f>IF(一覧様式!M12=0," ",一覧様式!M12)</f>
        <v xml:space="preserve"> </v>
      </c>
    </row>
    <row r="4" spans="1:13" x14ac:dyDescent="0.2">
      <c r="B4" s="7">
        <v>3</v>
      </c>
      <c r="C4" s="5" t="str">
        <f>IF(一覧様式!B13=0,"",計算シート!$H$5)</f>
        <v/>
      </c>
      <c r="D4" s="5" t="str">
        <f>IF(一覧様式!B13=0," ",一覧様式!B13)</f>
        <v xml:space="preserve"> </v>
      </c>
      <c r="E4" s="5" t="str">
        <f>IF(一覧様式!H13=0," ",IF(一覧様式!H13="男",1)+IF(一覧様式!H13="女",2))</f>
        <v xml:space="preserve"> </v>
      </c>
      <c r="F4" s="6" t="str">
        <f>CONCATENATE(一覧様式!C13," ",一覧様式!D13)</f>
        <v xml:space="preserve"> </v>
      </c>
      <c r="G4" s="6" t="str">
        <f>CONCATENATE(一覧様式!E13," ",一覧様式!F13)</f>
        <v xml:space="preserve"> </v>
      </c>
      <c r="H4" s="6" t="str">
        <f>IF(一覧様式!$C13=0," ",一覧様式!$C$3)</f>
        <v xml:space="preserve"> </v>
      </c>
      <c r="I4" s="6" t="str">
        <f>IF(一覧様式!G13=0," ",一覧様式!G13)</f>
        <v xml:space="preserve"> </v>
      </c>
      <c r="J4" s="6" t="str">
        <f>CONCATENATE(一覧様式!I13,一覧様式!J13)</f>
        <v/>
      </c>
      <c r="K4" s="6" t="str">
        <f>IF(一覧様式!K13=0," ",一覧様式!K13)</f>
        <v xml:space="preserve"> </v>
      </c>
      <c r="L4" s="6" t="str">
        <f>IF(一覧様式!L13=0," ",一覧様式!L13)</f>
        <v xml:space="preserve"> </v>
      </c>
      <c r="M4" s="20" t="str">
        <f>IF(一覧様式!M13=0," ",一覧様式!M13)</f>
        <v xml:space="preserve"> </v>
      </c>
    </row>
    <row r="5" spans="1:13" x14ac:dyDescent="0.2">
      <c r="B5" s="7">
        <v>4</v>
      </c>
      <c r="C5" s="5" t="str">
        <f>IF(一覧様式!B14=0,"",計算シート!$H$5)</f>
        <v/>
      </c>
      <c r="D5" s="5" t="str">
        <f>IF(一覧様式!B14=0," ",一覧様式!B14)</f>
        <v xml:space="preserve"> </v>
      </c>
      <c r="E5" s="5" t="str">
        <f>IF(一覧様式!H14=0," ",IF(一覧様式!H14="男",1)+IF(一覧様式!H14="女",2))</f>
        <v xml:space="preserve"> </v>
      </c>
      <c r="F5" s="6" t="str">
        <f>CONCATENATE(一覧様式!C14," ",一覧様式!D14)</f>
        <v xml:space="preserve"> </v>
      </c>
      <c r="G5" s="6" t="str">
        <f>CONCATENATE(一覧様式!E14," ",一覧様式!F14)</f>
        <v xml:space="preserve"> </v>
      </c>
      <c r="H5" s="6" t="str">
        <f>IF(一覧様式!$C14=0," ",一覧様式!$C$3)</f>
        <v xml:space="preserve"> </v>
      </c>
      <c r="I5" s="6" t="str">
        <f>IF(一覧様式!G14=0," ",一覧様式!G14)</f>
        <v xml:space="preserve"> </v>
      </c>
      <c r="J5" s="6" t="str">
        <f>CONCATENATE(一覧様式!I14,一覧様式!J14)</f>
        <v/>
      </c>
      <c r="K5" s="6" t="str">
        <f>IF(一覧様式!K14=0," ",一覧様式!K14)</f>
        <v xml:space="preserve"> </v>
      </c>
      <c r="L5" s="6" t="str">
        <f>IF(一覧様式!L14=0," ",一覧様式!L14)</f>
        <v xml:space="preserve"> </v>
      </c>
      <c r="M5" s="20" t="str">
        <f>IF(一覧様式!M14=0," ",一覧様式!M14)</f>
        <v xml:space="preserve"> </v>
      </c>
    </row>
    <row r="6" spans="1:13" x14ac:dyDescent="0.2">
      <c r="B6" s="8">
        <v>5</v>
      </c>
      <c r="C6" s="5" t="str">
        <f>IF(一覧様式!B15=0,"",計算シート!$H$5)</f>
        <v/>
      </c>
      <c r="D6" s="5" t="str">
        <f>IF(一覧様式!B15=0," ",一覧様式!B15)</f>
        <v xml:space="preserve"> </v>
      </c>
      <c r="E6" s="5" t="str">
        <f>IF(一覧様式!H15=0," ",IF(一覧様式!H15="男",1)+IF(一覧様式!H15="女",2))</f>
        <v xml:space="preserve"> </v>
      </c>
      <c r="F6" s="6" t="str">
        <f>CONCATENATE(一覧様式!C15," ",一覧様式!D15)</f>
        <v xml:space="preserve"> </v>
      </c>
      <c r="G6" s="6" t="str">
        <f>CONCATENATE(一覧様式!E15," ",一覧様式!F15)</f>
        <v xml:space="preserve"> </v>
      </c>
      <c r="H6" s="6" t="str">
        <f>IF(一覧様式!$C15=0," ",一覧様式!$C$3)</f>
        <v xml:space="preserve"> </v>
      </c>
      <c r="I6" s="6" t="str">
        <f>IF(一覧様式!G15=0," ",一覧様式!G15)</f>
        <v xml:space="preserve"> </v>
      </c>
      <c r="J6" s="6" t="str">
        <f>CONCATENATE(一覧様式!I15,一覧様式!J15)</f>
        <v/>
      </c>
      <c r="K6" s="6" t="str">
        <f>IF(一覧様式!K15=0," ",一覧様式!K15)</f>
        <v xml:space="preserve"> </v>
      </c>
      <c r="L6" s="6" t="str">
        <f>IF(一覧様式!L15=0," ",一覧様式!L15)</f>
        <v xml:space="preserve"> </v>
      </c>
      <c r="M6" s="20" t="str">
        <f>IF(一覧様式!M15=0," ",一覧様式!M15)</f>
        <v xml:space="preserve"> </v>
      </c>
    </row>
    <row r="7" spans="1:13" x14ac:dyDescent="0.2">
      <c r="B7" s="4">
        <v>6</v>
      </c>
      <c r="C7" s="5" t="str">
        <f>IF(一覧様式!B16=0,"",計算シート!$H$5)</f>
        <v/>
      </c>
      <c r="D7" s="5" t="str">
        <f>IF(一覧様式!B16=0," ",一覧様式!B16)</f>
        <v xml:space="preserve"> </v>
      </c>
      <c r="E7" s="5" t="str">
        <f>IF(一覧様式!H16=0," ",IF(一覧様式!H16="男",1)+IF(一覧様式!H16="女",2))</f>
        <v xml:space="preserve"> </v>
      </c>
      <c r="F7" s="6" t="str">
        <f>CONCATENATE(一覧様式!C16," ",一覧様式!D16)</f>
        <v xml:space="preserve"> </v>
      </c>
      <c r="G7" s="6" t="str">
        <f>CONCATENATE(一覧様式!E16," ",一覧様式!F16)</f>
        <v xml:space="preserve"> </v>
      </c>
      <c r="H7" s="6" t="str">
        <f>IF(一覧様式!$C16=0," ",一覧様式!$C$3)</f>
        <v xml:space="preserve"> </v>
      </c>
      <c r="I7" s="6" t="str">
        <f>IF(一覧様式!G16=0," ",一覧様式!G16)</f>
        <v xml:space="preserve"> </v>
      </c>
      <c r="J7" s="6" t="str">
        <f>CONCATENATE(一覧様式!I16,一覧様式!J16)</f>
        <v/>
      </c>
      <c r="K7" s="6" t="str">
        <f>IF(一覧様式!K16=0," ",一覧様式!K16)</f>
        <v xml:space="preserve"> </v>
      </c>
      <c r="L7" s="6" t="str">
        <f>IF(一覧様式!L16=0," ",一覧様式!L16)</f>
        <v xml:space="preserve"> </v>
      </c>
      <c r="M7" s="20" t="str">
        <f>IF(一覧様式!M16=0," ",一覧様式!M16)</f>
        <v xml:space="preserve"> </v>
      </c>
    </row>
    <row r="8" spans="1:13" x14ac:dyDescent="0.2">
      <c r="B8" s="7">
        <v>7</v>
      </c>
      <c r="C8" s="5" t="str">
        <f>IF(一覧様式!B17=0,"",計算シート!$H$5)</f>
        <v/>
      </c>
      <c r="D8" s="5" t="str">
        <f>IF(一覧様式!B17=0," ",一覧様式!B17)</f>
        <v xml:space="preserve"> </v>
      </c>
      <c r="E8" s="5" t="str">
        <f>IF(一覧様式!H17=0," ",IF(一覧様式!H17="男",1)+IF(一覧様式!H17="女",2))</f>
        <v xml:space="preserve"> </v>
      </c>
      <c r="F8" s="6" t="str">
        <f>CONCATENATE(一覧様式!C17," ",一覧様式!D17)</f>
        <v xml:space="preserve"> </v>
      </c>
      <c r="G8" s="6" t="str">
        <f>CONCATENATE(一覧様式!E17," ",一覧様式!F17)</f>
        <v xml:space="preserve"> </v>
      </c>
      <c r="H8" s="6" t="str">
        <f>IF(一覧様式!$C17=0," ",一覧様式!$C$3)</f>
        <v xml:space="preserve"> </v>
      </c>
      <c r="I8" s="6" t="str">
        <f>IF(一覧様式!G17=0," ",一覧様式!G17)</f>
        <v xml:space="preserve"> </v>
      </c>
      <c r="J8" s="6" t="str">
        <f>CONCATENATE(一覧様式!I17,一覧様式!J17)</f>
        <v/>
      </c>
      <c r="K8" s="6" t="str">
        <f>IF(一覧様式!K17=0," ",一覧様式!K17)</f>
        <v xml:space="preserve"> </v>
      </c>
      <c r="L8" s="6" t="str">
        <f>IF(一覧様式!L17=0," ",一覧様式!L17)</f>
        <v xml:space="preserve"> </v>
      </c>
      <c r="M8" s="20" t="str">
        <f>IF(一覧様式!M17=0," ",一覧様式!M17)</f>
        <v xml:space="preserve"> </v>
      </c>
    </row>
    <row r="9" spans="1:13" x14ac:dyDescent="0.2">
      <c r="B9" s="7">
        <v>8</v>
      </c>
      <c r="C9" s="5" t="str">
        <f>IF(一覧様式!B18=0,"",計算シート!$H$5)</f>
        <v/>
      </c>
      <c r="D9" s="5" t="str">
        <f>IF(一覧様式!B18=0," ",一覧様式!B18)</f>
        <v xml:space="preserve"> </v>
      </c>
      <c r="E9" s="5" t="str">
        <f>IF(一覧様式!H18=0," ",IF(一覧様式!H18="男",1)+IF(一覧様式!H18="女",2))</f>
        <v xml:space="preserve"> </v>
      </c>
      <c r="F9" s="6" t="str">
        <f>CONCATENATE(一覧様式!C18," ",一覧様式!D18)</f>
        <v xml:space="preserve"> </v>
      </c>
      <c r="G9" s="6" t="str">
        <f>CONCATENATE(一覧様式!E18," ",一覧様式!F18)</f>
        <v xml:space="preserve"> </v>
      </c>
      <c r="H9" s="6" t="str">
        <f>IF(一覧様式!$C18=0," ",一覧様式!$C$3)</f>
        <v xml:space="preserve"> </v>
      </c>
      <c r="I9" s="6" t="str">
        <f>IF(一覧様式!G18=0," ",一覧様式!G18)</f>
        <v xml:space="preserve"> </v>
      </c>
      <c r="J9" s="6" t="str">
        <f>CONCATENATE(一覧様式!I18,一覧様式!J18)</f>
        <v/>
      </c>
      <c r="K9" s="6" t="str">
        <f>IF(一覧様式!K18=0," ",一覧様式!K18)</f>
        <v xml:space="preserve"> </v>
      </c>
      <c r="L9" s="6" t="str">
        <f>IF(一覧様式!L18=0," ",一覧様式!L18)</f>
        <v xml:space="preserve"> </v>
      </c>
      <c r="M9" s="20" t="str">
        <f>IF(一覧様式!M18=0," ",一覧様式!M18)</f>
        <v xml:space="preserve"> </v>
      </c>
    </row>
    <row r="10" spans="1:13" x14ac:dyDescent="0.2">
      <c r="B10" s="7">
        <v>9</v>
      </c>
      <c r="C10" s="5" t="str">
        <f>IF(一覧様式!B19=0,"",計算シート!$H$5)</f>
        <v/>
      </c>
      <c r="D10" s="5" t="str">
        <f>IF(一覧様式!B19=0," ",一覧様式!B19)</f>
        <v xml:space="preserve"> </v>
      </c>
      <c r="E10" s="5" t="str">
        <f>IF(一覧様式!H19=0," ",IF(一覧様式!H19="男",1)+IF(一覧様式!H19="女",2))</f>
        <v xml:space="preserve"> </v>
      </c>
      <c r="F10" s="6" t="str">
        <f>CONCATENATE(一覧様式!C19," ",一覧様式!D19)</f>
        <v xml:space="preserve"> </v>
      </c>
      <c r="G10" s="6" t="str">
        <f>CONCATENATE(一覧様式!E19," ",一覧様式!F19)</f>
        <v xml:space="preserve"> </v>
      </c>
      <c r="H10" s="6" t="str">
        <f>IF(一覧様式!$C19=0," ",一覧様式!$C$3)</f>
        <v xml:space="preserve"> </v>
      </c>
      <c r="I10" s="6" t="str">
        <f>IF(一覧様式!G19=0," ",一覧様式!G19)</f>
        <v xml:space="preserve"> </v>
      </c>
      <c r="J10" s="6" t="str">
        <f>CONCATENATE(一覧様式!I19,一覧様式!J19)</f>
        <v/>
      </c>
      <c r="K10" s="6" t="str">
        <f>IF(一覧様式!K19=0," ",一覧様式!K19)</f>
        <v xml:space="preserve"> </v>
      </c>
      <c r="L10" s="6" t="str">
        <f>IF(一覧様式!L19=0," ",一覧様式!L19)</f>
        <v xml:space="preserve"> </v>
      </c>
      <c r="M10" s="20" t="str">
        <f>IF(一覧様式!M19=0," ",一覧様式!M19)</f>
        <v xml:space="preserve"> </v>
      </c>
    </row>
    <row r="11" spans="1:13" x14ac:dyDescent="0.2">
      <c r="B11" s="8">
        <v>10</v>
      </c>
      <c r="C11" s="5" t="str">
        <f>IF(一覧様式!B20=0,"",計算シート!$H$5)</f>
        <v/>
      </c>
      <c r="D11" s="5" t="str">
        <f>IF(一覧様式!B20=0," ",一覧様式!B20)</f>
        <v xml:space="preserve"> </v>
      </c>
      <c r="E11" s="5" t="str">
        <f>IF(一覧様式!H20=0," ",IF(一覧様式!H20="男",1)+IF(一覧様式!H20="女",2))</f>
        <v xml:space="preserve"> </v>
      </c>
      <c r="F11" s="6" t="str">
        <f>CONCATENATE(一覧様式!C20," ",一覧様式!D20)</f>
        <v xml:space="preserve"> </v>
      </c>
      <c r="G11" s="6" t="str">
        <f>CONCATENATE(一覧様式!E20," ",一覧様式!F20)</f>
        <v xml:space="preserve"> </v>
      </c>
      <c r="H11" s="6" t="str">
        <f>IF(一覧様式!$C20=0," ",一覧様式!$C$3)</f>
        <v xml:space="preserve"> </v>
      </c>
      <c r="I11" s="6" t="str">
        <f>IF(一覧様式!G20=0," ",一覧様式!G20)</f>
        <v xml:space="preserve"> </v>
      </c>
      <c r="J11" s="6" t="str">
        <f>CONCATENATE(一覧様式!I20,一覧様式!J20)</f>
        <v/>
      </c>
      <c r="K11" s="6" t="str">
        <f>IF(一覧様式!K20=0," ",一覧様式!K20)</f>
        <v xml:space="preserve"> </v>
      </c>
      <c r="L11" s="6" t="str">
        <f>IF(一覧様式!L20=0," ",一覧様式!L20)</f>
        <v xml:space="preserve"> </v>
      </c>
      <c r="M11" s="20" t="str">
        <f>IF(一覧様式!M20=0," ",一覧様式!M20)</f>
        <v xml:space="preserve"> </v>
      </c>
    </row>
    <row r="12" spans="1:13" x14ac:dyDescent="0.2">
      <c r="B12" s="4">
        <v>11</v>
      </c>
      <c r="C12" s="5" t="str">
        <f>IF(一覧様式!B21=0,"",計算シート!$H$5)</f>
        <v/>
      </c>
      <c r="D12" s="5" t="str">
        <f>IF(一覧様式!B21=0," ",一覧様式!B21)</f>
        <v xml:space="preserve"> </v>
      </c>
      <c r="E12" s="5" t="str">
        <f>IF(一覧様式!H21=0," ",IF(一覧様式!H21="男",1)+IF(一覧様式!H21="女",2))</f>
        <v xml:space="preserve"> </v>
      </c>
      <c r="F12" s="6" t="str">
        <f>CONCATENATE(一覧様式!C21," ",一覧様式!D21)</f>
        <v xml:space="preserve"> </v>
      </c>
      <c r="G12" s="6" t="str">
        <f>CONCATENATE(一覧様式!E21," ",一覧様式!F21)</f>
        <v xml:space="preserve"> </v>
      </c>
      <c r="H12" s="6" t="str">
        <f>IF(一覧様式!$C21=0," ",一覧様式!$C$3)</f>
        <v xml:space="preserve"> </v>
      </c>
      <c r="I12" s="6" t="str">
        <f>IF(一覧様式!G21=0," ",一覧様式!G21)</f>
        <v xml:space="preserve"> </v>
      </c>
      <c r="J12" s="6" t="str">
        <f>CONCATENATE(一覧様式!I21,一覧様式!J21)</f>
        <v/>
      </c>
      <c r="K12" s="6" t="str">
        <f>IF(一覧様式!K21=0," ",一覧様式!K21)</f>
        <v xml:space="preserve"> </v>
      </c>
      <c r="L12" s="6" t="str">
        <f>IF(一覧様式!L21=0," ",一覧様式!L21)</f>
        <v xml:space="preserve"> </v>
      </c>
      <c r="M12" s="20" t="str">
        <f>IF(一覧様式!M21=0," ",一覧様式!M21)</f>
        <v xml:space="preserve"> </v>
      </c>
    </row>
    <row r="13" spans="1:13" x14ac:dyDescent="0.2">
      <c r="B13" s="7">
        <v>12</v>
      </c>
      <c r="C13" s="5" t="str">
        <f>IF(一覧様式!B22=0,"",計算シート!$H$5)</f>
        <v/>
      </c>
      <c r="D13" s="5" t="str">
        <f>IF(一覧様式!B22=0," ",一覧様式!B22)</f>
        <v xml:space="preserve"> </v>
      </c>
      <c r="E13" s="5" t="str">
        <f>IF(一覧様式!H22=0," ",IF(一覧様式!H22="男",1)+IF(一覧様式!H22="女",2))</f>
        <v xml:space="preserve"> </v>
      </c>
      <c r="F13" s="6" t="str">
        <f>CONCATENATE(一覧様式!C22," ",一覧様式!D22)</f>
        <v xml:space="preserve"> </v>
      </c>
      <c r="G13" s="6" t="str">
        <f>CONCATENATE(一覧様式!E22," ",一覧様式!F22)</f>
        <v xml:space="preserve"> </v>
      </c>
      <c r="H13" s="6" t="str">
        <f>IF(一覧様式!$C22=0," ",一覧様式!$C$3)</f>
        <v xml:space="preserve"> </v>
      </c>
      <c r="I13" s="6" t="str">
        <f>IF(一覧様式!G22=0," ",一覧様式!G22)</f>
        <v xml:space="preserve"> </v>
      </c>
      <c r="J13" s="6" t="str">
        <f>CONCATENATE(一覧様式!I22,一覧様式!J22)</f>
        <v/>
      </c>
      <c r="K13" s="6" t="str">
        <f>IF(一覧様式!K22=0," ",一覧様式!K22)</f>
        <v xml:space="preserve"> </v>
      </c>
      <c r="L13" s="6" t="str">
        <f>IF(一覧様式!L22=0," ",一覧様式!L22)</f>
        <v xml:space="preserve"> </v>
      </c>
      <c r="M13" s="20" t="str">
        <f>IF(一覧様式!M22=0," ",一覧様式!M22)</f>
        <v xml:space="preserve"> </v>
      </c>
    </row>
    <row r="14" spans="1:13" x14ac:dyDescent="0.2">
      <c r="B14" s="7">
        <v>13</v>
      </c>
      <c r="C14" s="5" t="str">
        <f>IF(一覧様式!B23=0,"",計算シート!$H$5)</f>
        <v/>
      </c>
      <c r="D14" s="5" t="str">
        <f>IF(一覧様式!B23=0," ",一覧様式!B23)</f>
        <v xml:space="preserve"> </v>
      </c>
      <c r="E14" s="5" t="str">
        <f>IF(一覧様式!H23=0," ",IF(一覧様式!H23="男",1)+IF(一覧様式!H23="女",2))</f>
        <v xml:space="preserve"> </v>
      </c>
      <c r="F14" s="6" t="str">
        <f>CONCATENATE(一覧様式!C23," ",一覧様式!D23)</f>
        <v xml:space="preserve"> </v>
      </c>
      <c r="G14" s="6" t="str">
        <f>CONCATENATE(一覧様式!E23," ",一覧様式!F23)</f>
        <v xml:space="preserve"> </v>
      </c>
      <c r="H14" s="6" t="str">
        <f>IF(一覧様式!$C23=0," ",一覧様式!$C$3)</f>
        <v xml:space="preserve"> </v>
      </c>
      <c r="I14" s="6" t="str">
        <f>IF(一覧様式!G23=0," ",一覧様式!G23)</f>
        <v xml:space="preserve"> </v>
      </c>
      <c r="J14" s="6" t="str">
        <f>CONCATENATE(一覧様式!I23,一覧様式!J23)</f>
        <v/>
      </c>
      <c r="K14" s="6" t="str">
        <f>IF(一覧様式!K23=0," ",一覧様式!K23)</f>
        <v xml:space="preserve"> </v>
      </c>
      <c r="L14" s="6" t="str">
        <f>IF(一覧様式!L23=0," ",一覧様式!L23)</f>
        <v xml:space="preserve"> </v>
      </c>
      <c r="M14" s="20" t="str">
        <f>IF(一覧様式!M23=0," ",一覧様式!M23)</f>
        <v xml:space="preserve"> </v>
      </c>
    </row>
    <row r="15" spans="1:13" x14ac:dyDescent="0.2">
      <c r="B15" s="7">
        <v>14</v>
      </c>
      <c r="C15" s="5" t="str">
        <f>IF(一覧様式!B24=0,"",計算シート!$H$5)</f>
        <v/>
      </c>
      <c r="D15" s="5" t="str">
        <f>IF(一覧様式!B24=0," ",一覧様式!B24)</f>
        <v xml:space="preserve"> </v>
      </c>
      <c r="E15" s="5" t="str">
        <f>IF(一覧様式!H24=0," ",IF(一覧様式!H24="男",1)+IF(一覧様式!H24="女",2))</f>
        <v xml:space="preserve"> </v>
      </c>
      <c r="F15" s="6" t="str">
        <f>CONCATENATE(一覧様式!C24," ",一覧様式!D24)</f>
        <v xml:space="preserve"> </v>
      </c>
      <c r="G15" s="6" t="str">
        <f>CONCATENATE(一覧様式!E24," ",一覧様式!F24)</f>
        <v xml:space="preserve"> </v>
      </c>
      <c r="H15" s="6" t="str">
        <f>IF(一覧様式!$C24=0," ",一覧様式!$C$3)</f>
        <v xml:space="preserve"> </v>
      </c>
      <c r="I15" s="6" t="str">
        <f>IF(一覧様式!G24=0," ",一覧様式!G24)</f>
        <v xml:space="preserve"> </v>
      </c>
      <c r="J15" s="6" t="str">
        <f>CONCATENATE(一覧様式!I24,一覧様式!J24)</f>
        <v/>
      </c>
      <c r="K15" s="6" t="str">
        <f>IF(一覧様式!K24=0," ",一覧様式!K24)</f>
        <v xml:space="preserve"> </v>
      </c>
      <c r="L15" s="6" t="str">
        <f>IF(一覧様式!L24=0," ",一覧様式!L24)</f>
        <v xml:space="preserve"> </v>
      </c>
      <c r="M15" s="20" t="str">
        <f>IF(一覧様式!M24=0," ",一覧様式!M24)</f>
        <v xml:space="preserve"> </v>
      </c>
    </row>
    <row r="16" spans="1:13" x14ac:dyDescent="0.2">
      <c r="B16" s="8">
        <v>15</v>
      </c>
      <c r="C16" s="5" t="str">
        <f>IF(一覧様式!B25=0,"",計算シート!$H$5)</f>
        <v/>
      </c>
      <c r="D16" s="5" t="str">
        <f>IF(一覧様式!B25=0," ",一覧様式!B25)</f>
        <v xml:space="preserve"> </v>
      </c>
      <c r="E16" s="5" t="str">
        <f>IF(一覧様式!H25=0," ",IF(一覧様式!H25="男",1)+IF(一覧様式!H25="女",2))</f>
        <v xml:space="preserve"> </v>
      </c>
      <c r="F16" s="6" t="str">
        <f>CONCATENATE(一覧様式!C25," ",一覧様式!D25)</f>
        <v xml:space="preserve"> </v>
      </c>
      <c r="G16" s="6" t="str">
        <f>CONCATENATE(一覧様式!E25," ",一覧様式!F25)</f>
        <v xml:space="preserve"> </v>
      </c>
      <c r="H16" s="6" t="str">
        <f>IF(一覧様式!$C25=0," ",一覧様式!$C$3)</f>
        <v xml:space="preserve"> </v>
      </c>
      <c r="I16" s="6" t="str">
        <f>IF(一覧様式!G25=0," ",一覧様式!G25)</f>
        <v xml:space="preserve"> </v>
      </c>
      <c r="J16" s="6" t="str">
        <f>CONCATENATE(一覧様式!I25,一覧様式!J25)</f>
        <v/>
      </c>
      <c r="K16" s="6" t="str">
        <f>IF(一覧様式!K25=0," ",一覧様式!K25)</f>
        <v xml:space="preserve"> </v>
      </c>
      <c r="L16" s="6" t="str">
        <f>IF(一覧様式!L25=0," ",一覧様式!L25)</f>
        <v xml:space="preserve"> </v>
      </c>
      <c r="M16" s="20" t="str">
        <f>IF(一覧様式!M25=0," ",一覧様式!M25)</f>
        <v xml:space="preserve"> </v>
      </c>
    </row>
    <row r="17" spans="2:13" x14ac:dyDescent="0.2">
      <c r="B17" s="4">
        <v>16</v>
      </c>
      <c r="C17" s="5" t="str">
        <f>IF(一覧様式!B26=0,"",計算シート!$H$5)</f>
        <v/>
      </c>
      <c r="D17" s="5" t="str">
        <f>IF(一覧様式!B26=0," ",一覧様式!B26)</f>
        <v xml:space="preserve"> </v>
      </c>
      <c r="E17" s="5" t="str">
        <f>IF(一覧様式!H26=0," ",IF(一覧様式!H26="男",1)+IF(一覧様式!H26="女",2))</f>
        <v xml:space="preserve"> </v>
      </c>
      <c r="F17" s="6" t="str">
        <f>CONCATENATE(一覧様式!C26," ",一覧様式!D26)</f>
        <v xml:space="preserve"> </v>
      </c>
      <c r="G17" s="6" t="str">
        <f>CONCATENATE(一覧様式!E26," ",一覧様式!F26)</f>
        <v xml:space="preserve"> </v>
      </c>
      <c r="H17" s="6" t="str">
        <f>IF(一覧様式!$C26=0," ",一覧様式!$C$3)</f>
        <v xml:space="preserve"> </v>
      </c>
      <c r="I17" s="6" t="str">
        <f>IF(一覧様式!G26=0," ",一覧様式!G26)</f>
        <v xml:space="preserve"> </v>
      </c>
      <c r="J17" s="6" t="str">
        <f>CONCATENATE(一覧様式!I26,一覧様式!J26)</f>
        <v/>
      </c>
      <c r="K17" s="6" t="str">
        <f>IF(一覧様式!K26=0," ",一覧様式!K26)</f>
        <v xml:space="preserve"> </v>
      </c>
      <c r="L17" s="6" t="str">
        <f>IF(一覧様式!L26=0," ",一覧様式!L26)</f>
        <v xml:space="preserve"> </v>
      </c>
      <c r="M17" s="20" t="str">
        <f>IF(一覧様式!M26=0," ",一覧様式!M26)</f>
        <v xml:space="preserve"> </v>
      </c>
    </row>
    <row r="18" spans="2:13" x14ac:dyDescent="0.2">
      <c r="B18" s="7">
        <v>17</v>
      </c>
      <c r="C18" s="5" t="str">
        <f>IF(一覧様式!B27=0,"",計算シート!$H$5)</f>
        <v/>
      </c>
      <c r="D18" s="5" t="str">
        <f>IF(一覧様式!B27=0," ",一覧様式!B27)</f>
        <v xml:space="preserve"> </v>
      </c>
      <c r="E18" s="5" t="str">
        <f>IF(一覧様式!H27=0," ",IF(一覧様式!H27="男",1)+IF(一覧様式!H27="女",2))</f>
        <v xml:space="preserve"> </v>
      </c>
      <c r="F18" s="6" t="str">
        <f>CONCATENATE(一覧様式!C27," ",一覧様式!D27)</f>
        <v xml:space="preserve"> </v>
      </c>
      <c r="G18" s="6" t="str">
        <f>CONCATENATE(一覧様式!E27," ",一覧様式!F27)</f>
        <v xml:space="preserve"> </v>
      </c>
      <c r="H18" s="6" t="str">
        <f>IF(一覧様式!$C27=0," ",一覧様式!$C$3)</f>
        <v xml:space="preserve"> </v>
      </c>
      <c r="I18" s="6" t="str">
        <f>IF(一覧様式!G27=0," ",一覧様式!G27)</f>
        <v xml:space="preserve"> </v>
      </c>
      <c r="J18" s="6" t="str">
        <f>CONCATENATE(一覧様式!I27,一覧様式!J27)</f>
        <v/>
      </c>
      <c r="K18" s="6" t="str">
        <f>IF(一覧様式!K27=0," ",一覧様式!K27)</f>
        <v xml:space="preserve"> </v>
      </c>
      <c r="L18" s="6" t="str">
        <f>IF(一覧様式!L27=0," ",一覧様式!L27)</f>
        <v xml:space="preserve"> </v>
      </c>
      <c r="M18" s="20" t="str">
        <f>IF(一覧様式!M27=0," ",一覧様式!M27)</f>
        <v xml:space="preserve"> </v>
      </c>
    </row>
    <row r="19" spans="2:13" x14ac:dyDescent="0.2">
      <c r="B19" s="7">
        <v>18</v>
      </c>
      <c r="C19" s="5" t="str">
        <f>IF(一覧様式!B28=0,"",計算シート!$H$5)</f>
        <v/>
      </c>
      <c r="D19" s="5" t="str">
        <f>IF(一覧様式!B28=0," ",一覧様式!B28)</f>
        <v xml:space="preserve"> </v>
      </c>
      <c r="E19" s="5" t="str">
        <f>IF(一覧様式!H28=0," ",IF(一覧様式!H28="男",1)+IF(一覧様式!H28="女",2))</f>
        <v xml:space="preserve"> </v>
      </c>
      <c r="F19" s="6" t="str">
        <f>CONCATENATE(一覧様式!C28," ",一覧様式!D28)</f>
        <v xml:space="preserve"> </v>
      </c>
      <c r="G19" s="6" t="str">
        <f>CONCATENATE(一覧様式!E28," ",一覧様式!F28)</f>
        <v xml:space="preserve"> </v>
      </c>
      <c r="H19" s="6" t="str">
        <f>IF(一覧様式!$C28=0," ",一覧様式!$C$3)</f>
        <v xml:space="preserve"> </v>
      </c>
      <c r="I19" s="6" t="str">
        <f>IF(一覧様式!G28=0," ",一覧様式!G28)</f>
        <v xml:space="preserve"> </v>
      </c>
      <c r="J19" s="6" t="str">
        <f>CONCATENATE(一覧様式!I28,一覧様式!J28)</f>
        <v/>
      </c>
      <c r="K19" s="6" t="str">
        <f>IF(一覧様式!K28=0," ",一覧様式!K28)</f>
        <v xml:space="preserve"> </v>
      </c>
      <c r="L19" s="6" t="str">
        <f>IF(一覧様式!L28=0," ",一覧様式!L28)</f>
        <v xml:space="preserve"> </v>
      </c>
      <c r="M19" s="20" t="str">
        <f>IF(一覧様式!M28=0," ",一覧様式!M28)</f>
        <v xml:space="preserve"> </v>
      </c>
    </row>
    <row r="20" spans="2:13" x14ac:dyDescent="0.2">
      <c r="B20" s="7">
        <v>19</v>
      </c>
      <c r="C20" s="5" t="str">
        <f>IF(一覧様式!B29=0,"",計算シート!$H$5)</f>
        <v/>
      </c>
      <c r="D20" s="5" t="str">
        <f>IF(一覧様式!B29=0," ",一覧様式!B29)</f>
        <v xml:space="preserve"> </v>
      </c>
      <c r="E20" s="5" t="str">
        <f>IF(一覧様式!H29=0," ",IF(一覧様式!H29="男",1)+IF(一覧様式!H29="女",2))</f>
        <v xml:space="preserve"> </v>
      </c>
      <c r="F20" s="6" t="str">
        <f>CONCATENATE(一覧様式!C29," ",一覧様式!D29)</f>
        <v xml:space="preserve"> </v>
      </c>
      <c r="G20" s="6" t="str">
        <f>CONCATENATE(一覧様式!E29," ",一覧様式!F29)</f>
        <v xml:space="preserve"> </v>
      </c>
      <c r="H20" s="6" t="str">
        <f>IF(一覧様式!$C29=0," ",一覧様式!$C$3)</f>
        <v xml:space="preserve"> </v>
      </c>
      <c r="I20" s="6" t="str">
        <f>IF(一覧様式!G29=0," ",一覧様式!G29)</f>
        <v xml:space="preserve"> </v>
      </c>
      <c r="J20" s="6" t="str">
        <f>CONCATENATE(一覧様式!I29,一覧様式!J29)</f>
        <v/>
      </c>
      <c r="K20" s="6" t="str">
        <f>IF(一覧様式!K29=0," ",一覧様式!K29)</f>
        <v xml:space="preserve"> </v>
      </c>
      <c r="L20" s="6" t="str">
        <f>IF(一覧様式!L29=0," ",一覧様式!L29)</f>
        <v xml:space="preserve"> </v>
      </c>
      <c r="M20" s="20" t="str">
        <f>IF(一覧様式!M29=0," ",一覧様式!M29)</f>
        <v xml:space="preserve"> </v>
      </c>
    </row>
    <row r="21" spans="2:13" x14ac:dyDescent="0.2">
      <c r="B21" s="8">
        <v>20</v>
      </c>
      <c r="C21" s="5" t="str">
        <f>IF(一覧様式!B30=0,"",計算シート!$H$5)</f>
        <v/>
      </c>
      <c r="D21" s="5" t="str">
        <f>IF(一覧様式!B30=0," ",一覧様式!B30)</f>
        <v xml:space="preserve"> </v>
      </c>
      <c r="E21" s="5" t="str">
        <f>IF(一覧様式!H30=0," ",IF(一覧様式!H30="男",1)+IF(一覧様式!H30="女",2))</f>
        <v xml:space="preserve"> </v>
      </c>
      <c r="F21" s="6" t="str">
        <f>CONCATENATE(一覧様式!C30," ",一覧様式!D30)</f>
        <v xml:space="preserve"> </v>
      </c>
      <c r="G21" s="6" t="str">
        <f>CONCATENATE(一覧様式!E30," ",一覧様式!F30)</f>
        <v xml:space="preserve"> </v>
      </c>
      <c r="H21" s="6" t="str">
        <f>IF(一覧様式!$C30=0," ",一覧様式!$C$3)</f>
        <v xml:space="preserve"> </v>
      </c>
      <c r="I21" s="6" t="str">
        <f>IF(一覧様式!G30=0," ",一覧様式!G30)</f>
        <v xml:space="preserve"> </v>
      </c>
      <c r="J21" s="6" t="str">
        <f>CONCATENATE(一覧様式!I30,一覧様式!J30)</f>
        <v/>
      </c>
      <c r="K21" s="6" t="str">
        <f>IF(一覧様式!K30=0," ",一覧様式!K30)</f>
        <v xml:space="preserve"> </v>
      </c>
      <c r="L21" s="6" t="str">
        <f>IF(一覧様式!L30=0," ",一覧様式!L30)</f>
        <v xml:space="preserve"> </v>
      </c>
      <c r="M21" s="20" t="str">
        <f>IF(一覧様式!M30=0," ",一覧様式!M30)</f>
        <v xml:space="preserve"> </v>
      </c>
    </row>
    <row r="22" spans="2:13" x14ac:dyDescent="0.2">
      <c r="B22" s="4">
        <v>21</v>
      </c>
      <c r="C22" s="5" t="str">
        <f>IF(一覧様式!B31=0,"",計算シート!$H$5)</f>
        <v/>
      </c>
      <c r="D22" s="5" t="str">
        <f>IF(一覧様式!B31=0," ",一覧様式!B31)</f>
        <v xml:space="preserve"> </v>
      </c>
      <c r="E22" s="5" t="str">
        <f>IF(一覧様式!H31=0," ",IF(一覧様式!H31="男",1)+IF(一覧様式!H31="女",2))</f>
        <v xml:space="preserve"> </v>
      </c>
      <c r="F22" s="6" t="str">
        <f>CONCATENATE(一覧様式!C31," ",一覧様式!D31)</f>
        <v xml:space="preserve"> </v>
      </c>
      <c r="G22" s="6" t="str">
        <f>CONCATENATE(一覧様式!E31," ",一覧様式!F31)</f>
        <v xml:space="preserve"> </v>
      </c>
      <c r="H22" s="6" t="str">
        <f>IF(一覧様式!$C31=0," ",一覧様式!$C$3)</f>
        <v xml:space="preserve"> </v>
      </c>
      <c r="I22" s="6" t="str">
        <f>IF(一覧様式!G31=0," ",一覧様式!G31)</f>
        <v xml:space="preserve"> </v>
      </c>
      <c r="J22" s="6" t="str">
        <f>CONCATENATE(一覧様式!I31,一覧様式!J31)</f>
        <v/>
      </c>
      <c r="K22" s="6" t="str">
        <f>IF(一覧様式!K31=0," ",一覧様式!K31)</f>
        <v xml:space="preserve"> </v>
      </c>
      <c r="L22" s="6" t="str">
        <f>IF(一覧様式!L31=0," ",一覧様式!L31)</f>
        <v xml:space="preserve"> </v>
      </c>
      <c r="M22" s="20" t="str">
        <f>IF(一覧様式!M31=0," ",一覧様式!M31)</f>
        <v xml:space="preserve"> </v>
      </c>
    </row>
    <row r="23" spans="2:13" x14ac:dyDescent="0.2">
      <c r="B23" s="7">
        <v>22</v>
      </c>
      <c r="C23" s="5" t="str">
        <f>IF(一覧様式!B32=0,"",計算シート!$H$5)</f>
        <v/>
      </c>
      <c r="D23" s="5" t="str">
        <f>IF(一覧様式!B32=0," ",一覧様式!B32)</f>
        <v xml:space="preserve"> </v>
      </c>
      <c r="E23" s="5" t="str">
        <f>IF(一覧様式!H32=0," ",IF(一覧様式!H32="男",1)+IF(一覧様式!H32="女",2))</f>
        <v xml:space="preserve"> </v>
      </c>
      <c r="F23" s="6" t="str">
        <f>CONCATENATE(一覧様式!C32," ",一覧様式!D32)</f>
        <v xml:space="preserve"> </v>
      </c>
      <c r="G23" s="6" t="str">
        <f>CONCATENATE(一覧様式!E32," ",一覧様式!F32)</f>
        <v xml:space="preserve"> </v>
      </c>
      <c r="H23" s="6" t="str">
        <f>IF(一覧様式!$C32=0," ",一覧様式!$C$3)</f>
        <v xml:space="preserve"> </v>
      </c>
      <c r="I23" s="6" t="str">
        <f>IF(一覧様式!G32=0," ",一覧様式!G32)</f>
        <v xml:space="preserve"> </v>
      </c>
      <c r="J23" s="6" t="str">
        <f>CONCATENATE(一覧様式!I32,一覧様式!J32)</f>
        <v/>
      </c>
      <c r="K23" s="6" t="str">
        <f>IF(一覧様式!K32=0," ",一覧様式!K32)</f>
        <v xml:space="preserve"> </v>
      </c>
      <c r="L23" s="6" t="str">
        <f>IF(一覧様式!L32=0," ",一覧様式!L32)</f>
        <v xml:space="preserve"> </v>
      </c>
      <c r="M23" s="20" t="str">
        <f>IF(一覧様式!M32=0," ",一覧様式!M32)</f>
        <v xml:space="preserve"> </v>
      </c>
    </row>
    <row r="24" spans="2:13" x14ac:dyDescent="0.2">
      <c r="B24" s="7">
        <v>23</v>
      </c>
      <c r="C24" s="5" t="str">
        <f>IF(一覧様式!B33=0,"",計算シート!$H$5)</f>
        <v/>
      </c>
      <c r="D24" s="5" t="str">
        <f>IF(一覧様式!B33=0," ",一覧様式!B33)</f>
        <v xml:space="preserve"> </v>
      </c>
      <c r="E24" s="5" t="str">
        <f>IF(一覧様式!H33=0," ",IF(一覧様式!H33="男",1)+IF(一覧様式!H33="女",2))</f>
        <v xml:space="preserve"> </v>
      </c>
      <c r="F24" s="6" t="str">
        <f>CONCATENATE(一覧様式!C33," ",一覧様式!D33)</f>
        <v xml:space="preserve"> </v>
      </c>
      <c r="G24" s="6" t="str">
        <f>CONCATENATE(一覧様式!E33," ",一覧様式!F33)</f>
        <v xml:space="preserve"> </v>
      </c>
      <c r="H24" s="6" t="str">
        <f>IF(一覧様式!$C33=0," ",一覧様式!$C$3)</f>
        <v xml:space="preserve"> </v>
      </c>
      <c r="I24" s="6" t="str">
        <f>IF(一覧様式!G33=0," ",一覧様式!G33)</f>
        <v xml:space="preserve"> </v>
      </c>
      <c r="J24" s="6" t="str">
        <f>CONCATENATE(一覧様式!I33,一覧様式!J33)</f>
        <v/>
      </c>
      <c r="K24" s="6" t="str">
        <f>IF(一覧様式!K33=0," ",一覧様式!K33)</f>
        <v xml:space="preserve"> </v>
      </c>
      <c r="L24" s="6" t="str">
        <f>IF(一覧様式!L33=0," ",一覧様式!L33)</f>
        <v xml:space="preserve"> </v>
      </c>
      <c r="M24" s="20" t="str">
        <f>IF(一覧様式!M33=0," ",一覧様式!M33)</f>
        <v xml:space="preserve"> </v>
      </c>
    </row>
    <row r="25" spans="2:13" x14ac:dyDescent="0.2">
      <c r="B25" s="7">
        <v>24</v>
      </c>
      <c r="C25" s="5" t="str">
        <f>IF(一覧様式!B34=0,"",計算シート!$H$5)</f>
        <v/>
      </c>
      <c r="D25" s="5" t="str">
        <f>IF(一覧様式!B34=0," ",一覧様式!B34)</f>
        <v xml:space="preserve"> </v>
      </c>
      <c r="E25" s="5" t="str">
        <f>IF(一覧様式!H34=0," ",IF(一覧様式!H34="男",1)+IF(一覧様式!H34="女",2))</f>
        <v xml:space="preserve"> </v>
      </c>
      <c r="F25" s="6" t="str">
        <f>CONCATENATE(一覧様式!C34," ",一覧様式!D34)</f>
        <v xml:space="preserve"> </v>
      </c>
      <c r="G25" s="6" t="str">
        <f>CONCATENATE(一覧様式!E34," ",一覧様式!F34)</f>
        <v xml:space="preserve"> </v>
      </c>
      <c r="H25" s="6" t="str">
        <f>IF(一覧様式!$C34=0," ",一覧様式!$C$3)</f>
        <v xml:space="preserve"> </v>
      </c>
      <c r="I25" s="6" t="str">
        <f>IF(一覧様式!G34=0," ",一覧様式!G34)</f>
        <v xml:space="preserve"> </v>
      </c>
      <c r="J25" s="6" t="str">
        <f>CONCATENATE(一覧様式!I34,一覧様式!J34)</f>
        <v/>
      </c>
      <c r="K25" s="6" t="str">
        <f>IF(一覧様式!K34=0," ",一覧様式!K34)</f>
        <v xml:space="preserve"> </v>
      </c>
      <c r="L25" s="6" t="str">
        <f>IF(一覧様式!L34=0," ",一覧様式!L34)</f>
        <v xml:space="preserve"> </v>
      </c>
      <c r="M25" s="20" t="str">
        <f>IF(一覧様式!M34=0," ",一覧様式!M34)</f>
        <v xml:space="preserve"> </v>
      </c>
    </row>
    <row r="26" spans="2:13" x14ac:dyDescent="0.2">
      <c r="B26" s="8">
        <v>25</v>
      </c>
      <c r="C26" s="5" t="str">
        <f>IF(一覧様式!B35=0,"",計算シート!$H$5)</f>
        <v/>
      </c>
      <c r="D26" s="5" t="str">
        <f>IF(一覧様式!B35=0," ",一覧様式!B35)</f>
        <v xml:space="preserve"> </v>
      </c>
      <c r="E26" s="5" t="str">
        <f>IF(一覧様式!H35=0," ",IF(一覧様式!H35="男",1)+IF(一覧様式!H35="女",2))</f>
        <v xml:space="preserve"> </v>
      </c>
      <c r="F26" s="6" t="str">
        <f>CONCATENATE(一覧様式!C35," ",一覧様式!D35)</f>
        <v xml:space="preserve"> </v>
      </c>
      <c r="G26" s="6" t="str">
        <f>CONCATENATE(一覧様式!E35," ",一覧様式!F35)</f>
        <v xml:space="preserve"> </v>
      </c>
      <c r="H26" s="6" t="str">
        <f>IF(一覧様式!$C35=0," ",一覧様式!$C$3)</f>
        <v xml:space="preserve"> </v>
      </c>
      <c r="I26" s="6" t="str">
        <f>IF(一覧様式!G35=0," ",一覧様式!G35)</f>
        <v xml:space="preserve"> </v>
      </c>
      <c r="J26" s="6" t="str">
        <f>CONCATENATE(一覧様式!I35,一覧様式!J35)</f>
        <v/>
      </c>
      <c r="K26" s="6" t="str">
        <f>IF(一覧様式!K35=0," ",一覧様式!K35)</f>
        <v xml:space="preserve"> </v>
      </c>
      <c r="L26" s="6" t="str">
        <f>IF(一覧様式!L35=0," ",一覧様式!L35)</f>
        <v xml:space="preserve"> </v>
      </c>
      <c r="M26" s="20" t="str">
        <f>IF(一覧様式!M35=0," ",一覧様式!M35)</f>
        <v xml:space="preserve"> </v>
      </c>
    </row>
    <row r="27" spans="2:13" x14ac:dyDescent="0.2">
      <c r="B27" s="4">
        <v>26</v>
      </c>
      <c r="C27" s="5" t="str">
        <f>IF(一覧様式!B36=0,"",計算シート!$H$5)</f>
        <v/>
      </c>
      <c r="D27" s="5" t="str">
        <f>IF(一覧様式!B36=0," ",一覧様式!B36)</f>
        <v xml:space="preserve"> </v>
      </c>
      <c r="E27" s="5" t="str">
        <f>IF(一覧様式!H36=0," ",IF(一覧様式!H36="男",1)+IF(一覧様式!H36="女",2))</f>
        <v xml:space="preserve"> </v>
      </c>
      <c r="F27" s="6" t="str">
        <f>CONCATENATE(一覧様式!C36," ",一覧様式!D36)</f>
        <v xml:space="preserve"> </v>
      </c>
      <c r="G27" s="6" t="str">
        <f>CONCATENATE(一覧様式!E36," ",一覧様式!F36)</f>
        <v xml:space="preserve"> </v>
      </c>
      <c r="H27" s="6" t="str">
        <f>IF(一覧様式!$C36=0," ",一覧様式!$C$3)</f>
        <v xml:space="preserve"> </v>
      </c>
      <c r="I27" s="6" t="str">
        <f>IF(一覧様式!G36=0," ",一覧様式!G36)</f>
        <v xml:space="preserve"> </v>
      </c>
      <c r="J27" s="6" t="str">
        <f>CONCATENATE(一覧様式!I36,一覧様式!J36)</f>
        <v/>
      </c>
      <c r="K27" s="6" t="str">
        <f>IF(一覧様式!K36=0," ",一覧様式!K36)</f>
        <v xml:space="preserve"> </v>
      </c>
      <c r="L27" s="6" t="str">
        <f>IF(一覧様式!L36=0," ",一覧様式!L36)</f>
        <v xml:space="preserve"> </v>
      </c>
      <c r="M27" s="20" t="str">
        <f>IF(一覧様式!M36=0," ",一覧様式!M36)</f>
        <v xml:space="preserve"> </v>
      </c>
    </row>
    <row r="28" spans="2:13" x14ac:dyDescent="0.2">
      <c r="B28" s="7">
        <v>27</v>
      </c>
      <c r="C28" s="5" t="str">
        <f>IF(一覧様式!B37=0,"",計算シート!$H$5)</f>
        <v/>
      </c>
      <c r="D28" s="5" t="str">
        <f>IF(一覧様式!B37=0," ",一覧様式!B37)</f>
        <v xml:space="preserve"> </v>
      </c>
      <c r="E28" s="5" t="str">
        <f>IF(一覧様式!H37=0," ",IF(一覧様式!H37="男",1)+IF(一覧様式!H37="女",2))</f>
        <v xml:space="preserve"> </v>
      </c>
      <c r="F28" s="6" t="str">
        <f>CONCATENATE(一覧様式!C37," ",一覧様式!D37)</f>
        <v xml:space="preserve"> </v>
      </c>
      <c r="G28" s="6" t="str">
        <f>CONCATENATE(一覧様式!E37," ",一覧様式!F37)</f>
        <v xml:space="preserve"> </v>
      </c>
      <c r="H28" s="6" t="str">
        <f>IF(一覧様式!$C37=0," ",一覧様式!$C$3)</f>
        <v xml:space="preserve"> </v>
      </c>
      <c r="I28" s="6" t="str">
        <f>IF(一覧様式!G37=0," ",一覧様式!G37)</f>
        <v xml:space="preserve"> </v>
      </c>
      <c r="J28" s="6" t="str">
        <f>CONCATENATE(一覧様式!I37,一覧様式!J37)</f>
        <v/>
      </c>
      <c r="K28" s="6" t="str">
        <f>IF(一覧様式!K37=0," ",一覧様式!K37)</f>
        <v xml:space="preserve"> </v>
      </c>
      <c r="L28" s="6" t="str">
        <f>IF(一覧様式!L37=0," ",一覧様式!L37)</f>
        <v xml:space="preserve"> </v>
      </c>
      <c r="M28" s="20" t="str">
        <f>IF(一覧様式!M37=0," ",一覧様式!M37)</f>
        <v xml:space="preserve"> </v>
      </c>
    </row>
    <row r="29" spans="2:13" x14ac:dyDescent="0.2">
      <c r="B29" s="7">
        <v>28</v>
      </c>
      <c r="C29" s="5" t="str">
        <f>IF(一覧様式!B38=0,"",計算シート!$H$5)</f>
        <v/>
      </c>
      <c r="D29" s="5" t="str">
        <f>IF(一覧様式!B38=0," ",一覧様式!B38)</f>
        <v xml:space="preserve"> </v>
      </c>
      <c r="E29" s="5" t="str">
        <f>IF(一覧様式!H38=0," ",IF(一覧様式!H38="男",1)+IF(一覧様式!H38="女",2))</f>
        <v xml:space="preserve"> </v>
      </c>
      <c r="F29" s="6" t="str">
        <f>CONCATENATE(一覧様式!C38," ",一覧様式!D38)</f>
        <v xml:space="preserve"> </v>
      </c>
      <c r="G29" s="6" t="str">
        <f>CONCATENATE(一覧様式!E38," ",一覧様式!F38)</f>
        <v xml:space="preserve"> </v>
      </c>
      <c r="H29" s="6" t="str">
        <f>IF(一覧様式!$C38=0," ",一覧様式!$C$3)</f>
        <v xml:space="preserve"> </v>
      </c>
      <c r="I29" s="6" t="str">
        <f>IF(一覧様式!G38=0," ",一覧様式!G38)</f>
        <v xml:space="preserve"> </v>
      </c>
      <c r="J29" s="6" t="str">
        <f>CONCATENATE(一覧様式!I38,一覧様式!J38)</f>
        <v/>
      </c>
      <c r="K29" s="6" t="str">
        <f>IF(一覧様式!K38=0," ",一覧様式!K38)</f>
        <v xml:space="preserve"> </v>
      </c>
      <c r="L29" s="6" t="str">
        <f>IF(一覧様式!L38=0," ",一覧様式!L38)</f>
        <v xml:space="preserve"> </v>
      </c>
      <c r="M29" s="20" t="str">
        <f>IF(一覧様式!M38=0," ",一覧様式!M38)</f>
        <v xml:space="preserve"> </v>
      </c>
    </row>
    <row r="30" spans="2:13" x14ac:dyDescent="0.2">
      <c r="B30" s="7">
        <v>29</v>
      </c>
      <c r="C30" s="5" t="str">
        <f>IF(一覧様式!B39=0,"",計算シート!$H$5)</f>
        <v/>
      </c>
      <c r="D30" s="5" t="str">
        <f>IF(一覧様式!B39=0," ",一覧様式!B39)</f>
        <v xml:space="preserve"> </v>
      </c>
      <c r="E30" s="5" t="str">
        <f>IF(一覧様式!H39=0," ",IF(一覧様式!H39="男",1)+IF(一覧様式!H39="女",2))</f>
        <v xml:space="preserve"> </v>
      </c>
      <c r="F30" s="6" t="str">
        <f>CONCATENATE(一覧様式!C39," ",一覧様式!D39)</f>
        <v xml:space="preserve"> </v>
      </c>
      <c r="G30" s="6" t="str">
        <f>CONCATENATE(一覧様式!E39," ",一覧様式!F39)</f>
        <v xml:space="preserve"> </v>
      </c>
      <c r="H30" s="6" t="str">
        <f>IF(一覧様式!$C39=0," ",一覧様式!$C$3)</f>
        <v xml:space="preserve"> </v>
      </c>
      <c r="I30" s="6" t="str">
        <f>IF(一覧様式!G39=0," ",一覧様式!G39)</f>
        <v xml:space="preserve"> </v>
      </c>
      <c r="J30" s="6" t="str">
        <f>CONCATENATE(一覧様式!I39,一覧様式!J39)</f>
        <v/>
      </c>
      <c r="K30" s="6" t="str">
        <f>IF(一覧様式!K39=0," ",一覧様式!K39)</f>
        <v xml:space="preserve"> </v>
      </c>
      <c r="L30" s="6" t="str">
        <f>IF(一覧様式!L39=0," ",一覧様式!L39)</f>
        <v xml:space="preserve"> </v>
      </c>
      <c r="M30" s="20" t="str">
        <f>IF(一覧様式!M39=0," ",一覧様式!M39)</f>
        <v xml:space="preserve"> </v>
      </c>
    </row>
    <row r="31" spans="2:13" x14ac:dyDescent="0.2">
      <c r="B31" s="8">
        <v>30</v>
      </c>
      <c r="C31" s="5" t="str">
        <f>IF(一覧様式!B40=0,"",計算シート!$H$5)</f>
        <v/>
      </c>
      <c r="D31" s="5" t="str">
        <f>IF(一覧様式!B40=0," ",一覧様式!B40)</f>
        <v xml:space="preserve"> </v>
      </c>
      <c r="E31" s="5" t="str">
        <f>IF(一覧様式!H40=0," ",IF(一覧様式!H40="男",1)+IF(一覧様式!H40="女",2))</f>
        <v xml:space="preserve"> </v>
      </c>
      <c r="F31" s="6" t="str">
        <f>CONCATENATE(一覧様式!C40," ",一覧様式!D40)</f>
        <v xml:space="preserve"> </v>
      </c>
      <c r="G31" s="6" t="str">
        <f>CONCATENATE(一覧様式!E40," ",一覧様式!F40)</f>
        <v xml:space="preserve"> </v>
      </c>
      <c r="H31" s="6" t="str">
        <f>IF(一覧様式!$C40=0," ",一覧様式!$C$3)</f>
        <v xml:space="preserve"> </v>
      </c>
      <c r="I31" s="6" t="str">
        <f>IF(一覧様式!G40=0," ",一覧様式!G40)</f>
        <v xml:space="preserve"> </v>
      </c>
      <c r="J31" s="6" t="str">
        <f>CONCATENATE(一覧様式!I40,一覧様式!J40)</f>
        <v/>
      </c>
      <c r="K31" s="6" t="str">
        <f>IF(一覧様式!K40=0," ",一覧様式!K40)</f>
        <v xml:space="preserve"> </v>
      </c>
      <c r="L31" s="6" t="str">
        <f>IF(一覧様式!L40=0," ",一覧様式!L40)</f>
        <v xml:space="preserve"> </v>
      </c>
      <c r="M31" s="20" t="str">
        <f>IF(一覧様式!M40=0," ",一覧様式!M40)</f>
        <v xml:space="preserve"> </v>
      </c>
    </row>
    <row r="32" spans="2:13" x14ac:dyDescent="0.2">
      <c r="B32" s="4">
        <v>31</v>
      </c>
      <c r="C32" s="5" t="str">
        <f>IF(一覧様式!B41=0,"",計算シート!$H$5)</f>
        <v/>
      </c>
      <c r="D32" s="5" t="str">
        <f>IF(一覧様式!B41=0," ",一覧様式!B41)</f>
        <v xml:space="preserve"> </v>
      </c>
      <c r="E32" s="5" t="str">
        <f>IF(一覧様式!H41=0," ",IF(一覧様式!H41="男",1)+IF(一覧様式!H41="女",2))</f>
        <v xml:space="preserve"> </v>
      </c>
      <c r="F32" s="6" t="str">
        <f>CONCATENATE(一覧様式!C41," ",一覧様式!D41)</f>
        <v xml:space="preserve"> </v>
      </c>
      <c r="G32" s="6" t="str">
        <f>CONCATENATE(一覧様式!E41," ",一覧様式!F41)</f>
        <v xml:space="preserve"> </v>
      </c>
      <c r="H32" s="6" t="str">
        <f>IF(一覧様式!$C41=0," ",一覧様式!$C$3)</f>
        <v xml:space="preserve"> </v>
      </c>
      <c r="I32" s="6" t="str">
        <f>IF(一覧様式!G41=0," ",一覧様式!G41)</f>
        <v xml:space="preserve"> </v>
      </c>
      <c r="J32" s="6" t="str">
        <f>CONCATENATE(一覧様式!I41,一覧様式!J41)</f>
        <v/>
      </c>
      <c r="K32" s="6" t="str">
        <f>IF(一覧様式!K41=0," ",一覧様式!K41)</f>
        <v xml:space="preserve"> </v>
      </c>
      <c r="L32" s="6" t="str">
        <f>IF(一覧様式!L41=0," ",一覧様式!L41)</f>
        <v xml:space="preserve"> </v>
      </c>
      <c r="M32" s="20" t="str">
        <f>IF(一覧様式!M41=0," ",一覧様式!M41)</f>
        <v xml:space="preserve"> </v>
      </c>
    </row>
    <row r="33" spans="1:13" x14ac:dyDescent="0.2">
      <c r="B33" s="7">
        <v>32</v>
      </c>
      <c r="C33" s="5" t="str">
        <f>IF(一覧様式!B42=0,"",計算シート!$H$5)</f>
        <v/>
      </c>
      <c r="D33" s="5" t="str">
        <f>IF(一覧様式!B42=0," ",一覧様式!B42)</f>
        <v xml:space="preserve"> </v>
      </c>
      <c r="E33" s="5" t="str">
        <f>IF(一覧様式!H42=0," ",IF(一覧様式!H42="男",1)+IF(一覧様式!H42="女",2))</f>
        <v xml:space="preserve"> </v>
      </c>
      <c r="F33" s="6" t="str">
        <f>CONCATENATE(一覧様式!C42," ",一覧様式!D42)</f>
        <v xml:space="preserve"> </v>
      </c>
      <c r="G33" s="6" t="str">
        <f>CONCATENATE(一覧様式!E42," ",一覧様式!F42)</f>
        <v xml:space="preserve"> </v>
      </c>
      <c r="H33" s="6" t="str">
        <f>IF(一覧様式!$C42=0," ",一覧様式!$C$3)</f>
        <v xml:space="preserve"> </v>
      </c>
      <c r="I33" s="6" t="str">
        <f>IF(一覧様式!G42=0," ",一覧様式!G42)</f>
        <v xml:space="preserve"> </v>
      </c>
      <c r="J33" s="6" t="str">
        <f>CONCATENATE(一覧様式!I42,一覧様式!J42)</f>
        <v/>
      </c>
      <c r="K33" s="6" t="str">
        <f>IF(一覧様式!K42=0," ",一覧様式!K42)</f>
        <v xml:space="preserve"> </v>
      </c>
      <c r="L33" s="6" t="str">
        <f>IF(一覧様式!L42=0," ",一覧様式!L42)</f>
        <v xml:space="preserve"> </v>
      </c>
      <c r="M33" s="20" t="str">
        <f>IF(一覧様式!M42=0," ",一覧様式!M42)</f>
        <v xml:space="preserve"> </v>
      </c>
    </row>
    <row r="34" spans="1:13" x14ac:dyDescent="0.2">
      <c r="B34" s="7">
        <v>33</v>
      </c>
      <c r="C34" s="5" t="str">
        <f>IF(一覧様式!B43=0,"",計算シート!$H$5)</f>
        <v/>
      </c>
      <c r="D34" s="5" t="str">
        <f>IF(一覧様式!B43=0," ",一覧様式!B43)</f>
        <v xml:space="preserve"> </v>
      </c>
      <c r="E34" s="5" t="str">
        <f>IF(一覧様式!H43=0," ",IF(一覧様式!H43="男",1)+IF(一覧様式!H43="女",2))</f>
        <v xml:space="preserve"> </v>
      </c>
      <c r="F34" s="6" t="str">
        <f>CONCATENATE(一覧様式!C43," ",一覧様式!D43)</f>
        <v xml:space="preserve"> </v>
      </c>
      <c r="G34" s="6" t="str">
        <f>CONCATENATE(一覧様式!E43," ",一覧様式!F43)</f>
        <v xml:space="preserve"> </v>
      </c>
      <c r="H34" s="6" t="str">
        <f>IF(一覧様式!$C43=0," ",一覧様式!$C$3)</f>
        <v xml:space="preserve"> </v>
      </c>
      <c r="I34" s="6" t="str">
        <f>IF(一覧様式!G43=0," ",一覧様式!G43)</f>
        <v xml:space="preserve"> </v>
      </c>
      <c r="J34" s="6" t="str">
        <f>CONCATENATE(一覧様式!I43,一覧様式!J43)</f>
        <v/>
      </c>
      <c r="K34" s="6" t="str">
        <f>IF(一覧様式!K43=0," ",一覧様式!K43)</f>
        <v xml:space="preserve"> </v>
      </c>
      <c r="L34" s="6" t="str">
        <f>IF(一覧様式!L43=0," ",一覧様式!L43)</f>
        <v xml:space="preserve"> </v>
      </c>
      <c r="M34" s="20" t="str">
        <f>IF(一覧様式!M43=0," ",一覧様式!M43)</f>
        <v xml:space="preserve"> </v>
      </c>
    </row>
    <row r="35" spans="1:13" x14ac:dyDescent="0.2">
      <c r="B35" s="7">
        <v>34</v>
      </c>
      <c r="C35" s="5" t="str">
        <f>IF(一覧様式!B44=0,"",計算シート!$H$5)</f>
        <v/>
      </c>
      <c r="D35" s="5" t="str">
        <f>IF(一覧様式!B44=0," ",一覧様式!B44)</f>
        <v xml:space="preserve"> </v>
      </c>
      <c r="E35" s="5" t="str">
        <f>IF(一覧様式!H44=0," ",IF(一覧様式!H44="男",1)+IF(一覧様式!H44="女",2))</f>
        <v xml:space="preserve"> </v>
      </c>
      <c r="F35" s="6" t="str">
        <f>CONCATENATE(一覧様式!C44," ",一覧様式!D44)</f>
        <v xml:space="preserve"> </v>
      </c>
      <c r="G35" s="6" t="str">
        <f>CONCATENATE(一覧様式!E44," ",一覧様式!F44)</f>
        <v xml:space="preserve"> </v>
      </c>
      <c r="H35" s="6" t="str">
        <f>IF(一覧様式!$C44=0," ",一覧様式!$C$3)</f>
        <v xml:space="preserve"> </v>
      </c>
      <c r="I35" s="6" t="str">
        <f>IF(一覧様式!G44=0," ",一覧様式!G44)</f>
        <v xml:space="preserve"> </v>
      </c>
      <c r="J35" s="6" t="str">
        <f>CONCATENATE(一覧様式!I44,一覧様式!J44)</f>
        <v/>
      </c>
      <c r="K35" s="6" t="str">
        <f>IF(一覧様式!K44=0," ",一覧様式!K44)</f>
        <v xml:space="preserve"> </v>
      </c>
      <c r="L35" s="6" t="str">
        <f>IF(一覧様式!L44=0," ",一覧様式!L44)</f>
        <v xml:space="preserve"> </v>
      </c>
      <c r="M35" s="20" t="str">
        <f>IF(一覧様式!M44=0," ",一覧様式!M44)</f>
        <v xml:space="preserve"> </v>
      </c>
    </row>
    <row r="36" spans="1:13" x14ac:dyDescent="0.2">
      <c r="B36" s="8">
        <v>35</v>
      </c>
      <c r="C36" s="5" t="str">
        <f>IF(一覧様式!B45=0,"",計算シート!$H$5)</f>
        <v/>
      </c>
      <c r="D36" s="5" t="str">
        <f>IF(一覧様式!B45=0," ",一覧様式!B45)</f>
        <v xml:space="preserve"> </v>
      </c>
      <c r="E36" s="5" t="str">
        <f>IF(一覧様式!H45=0," ",IF(一覧様式!H45="男",1)+IF(一覧様式!H45="女",2))</f>
        <v xml:space="preserve"> </v>
      </c>
      <c r="F36" s="6" t="str">
        <f>CONCATENATE(一覧様式!C45," ",一覧様式!D45)</f>
        <v xml:space="preserve"> </v>
      </c>
      <c r="G36" s="6" t="str">
        <f>CONCATENATE(一覧様式!E45," ",一覧様式!F45)</f>
        <v xml:space="preserve"> </v>
      </c>
      <c r="H36" s="6" t="str">
        <f>IF(一覧様式!$C45=0," ",一覧様式!$C$3)</f>
        <v xml:space="preserve"> </v>
      </c>
      <c r="I36" s="6" t="str">
        <f>IF(一覧様式!G45=0," ",一覧様式!G45)</f>
        <v xml:space="preserve"> </v>
      </c>
      <c r="J36" s="6" t="str">
        <f>CONCATENATE(一覧様式!I45,一覧様式!J45)</f>
        <v/>
      </c>
      <c r="K36" s="6" t="str">
        <f>IF(一覧様式!K45=0," ",一覧様式!K45)</f>
        <v xml:space="preserve"> </v>
      </c>
      <c r="L36" s="6" t="str">
        <f>IF(一覧様式!L45=0," ",一覧様式!L45)</f>
        <v xml:space="preserve"> </v>
      </c>
      <c r="M36" s="20" t="str">
        <f>IF(一覧様式!M45=0," ",一覧様式!M45)</f>
        <v xml:space="preserve"> </v>
      </c>
    </row>
    <row r="37" spans="1:13" x14ac:dyDescent="0.2">
      <c r="B37" s="4">
        <v>36</v>
      </c>
      <c r="C37" s="5" t="str">
        <f>IF(一覧様式!B46=0,"",計算シート!$H$5)</f>
        <v/>
      </c>
      <c r="D37" s="5" t="str">
        <f>IF(一覧様式!B46=0," ",一覧様式!B46)</f>
        <v xml:space="preserve"> </v>
      </c>
      <c r="E37" s="5" t="str">
        <f>IF(一覧様式!H46=0," ",IF(一覧様式!H46="男",1)+IF(一覧様式!H46="女",2))</f>
        <v xml:space="preserve"> </v>
      </c>
      <c r="F37" s="6" t="str">
        <f>CONCATENATE(一覧様式!C46," ",一覧様式!D46)</f>
        <v xml:space="preserve"> </v>
      </c>
      <c r="G37" s="6" t="str">
        <f>CONCATENATE(一覧様式!E46," ",一覧様式!F46)</f>
        <v xml:space="preserve"> </v>
      </c>
      <c r="H37" s="6" t="str">
        <f>IF(一覧様式!$C46=0," ",一覧様式!$C$3)</f>
        <v xml:space="preserve"> </v>
      </c>
      <c r="I37" s="6" t="str">
        <f>IF(一覧様式!G46=0," ",一覧様式!G46)</f>
        <v xml:space="preserve"> </v>
      </c>
      <c r="J37" s="6" t="str">
        <f>CONCATENATE(一覧様式!I46,一覧様式!J46)</f>
        <v/>
      </c>
      <c r="K37" s="6" t="str">
        <f>IF(一覧様式!K46=0," ",一覧様式!K46)</f>
        <v xml:space="preserve"> </v>
      </c>
      <c r="L37" s="6" t="str">
        <f>IF(一覧様式!L46=0," ",一覧様式!L46)</f>
        <v xml:space="preserve"> </v>
      </c>
      <c r="M37" s="20" t="str">
        <f>IF(一覧様式!M46=0," ",一覧様式!M46)</f>
        <v xml:space="preserve"> </v>
      </c>
    </row>
    <row r="38" spans="1:13" x14ac:dyDescent="0.2">
      <c r="B38" s="7">
        <v>37</v>
      </c>
      <c r="C38" s="5" t="str">
        <f>IF(一覧様式!B47=0,"",計算シート!$H$5)</f>
        <v/>
      </c>
      <c r="D38" s="5" t="str">
        <f>IF(一覧様式!B47=0," ",一覧様式!B47)</f>
        <v xml:space="preserve"> </v>
      </c>
      <c r="E38" s="5" t="str">
        <f>IF(一覧様式!H47=0," ",IF(一覧様式!H47="男",1)+IF(一覧様式!H47="女",2))</f>
        <v xml:space="preserve"> </v>
      </c>
      <c r="F38" s="6" t="str">
        <f>CONCATENATE(一覧様式!C47," ",一覧様式!D47)</f>
        <v xml:space="preserve"> </v>
      </c>
      <c r="G38" s="6" t="str">
        <f>CONCATENATE(一覧様式!E47," ",一覧様式!F47)</f>
        <v xml:space="preserve"> </v>
      </c>
      <c r="H38" s="6" t="str">
        <f>IF(一覧様式!$C47=0," ",一覧様式!$C$3)</f>
        <v xml:space="preserve"> </v>
      </c>
      <c r="I38" s="6" t="str">
        <f>IF(一覧様式!G47=0," ",一覧様式!G47)</f>
        <v xml:space="preserve"> </v>
      </c>
      <c r="J38" s="6" t="str">
        <f>CONCATENATE(一覧様式!I47,一覧様式!J47)</f>
        <v/>
      </c>
      <c r="K38" s="6" t="str">
        <f>IF(一覧様式!K47=0," ",一覧様式!K47)</f>
        <v xml:space="preserve"> </v>
      </c>
      <c r="L38" s="6" t="str">
        <f>IF(一覧様式!L47=0," ",一覧様式!L47)</f>
        <v xml:space="preserve"> </v>
      </c>
      <c r="M38" s="20" t="str">
        <f>IF(一覧様式!M47=0," ",一覧様式!M47)</f>
        <v xml:space="preserve"> </v>
      </c>
    </row>
    <row r="39" spans="1:13" x14ac:dyDescent="0.2">
      <c r="B39" s="7">
        <v>38</v>
      </c>
      <c r="C39" s="5" t="str">
        <f>IF(一覧様式!B48=0,"",計算シート!$H$5)</f>
        <v/>
      </c>
      <c r="D39" s="5" t="str">
        <f>IF(一覧様式!B48=0," ",一覧様式!B48)</f>
        <v xml:space="preserve"> </v>
      </c>
      <c r="E39" s="5" t="str">
        <f>IF(一覧様式!H48=0," ",IF(一覧様式!H48="男",1)+IF(一覧様式!H48="女",2))</f>
        <v xml:space="preserve"> </v>
      </c>
      <c r="F39" s="6" t="str">
        <f>CONCATENATE(一覧様式!C48," ",一覧様式!D48)</f>
        <v xml:space="preserve"> </v>
      </c>
      <c r="G39" s="6" t="str">
        <f>CONCATENATE(一覧様式!E48," ",一覧様式!F48)</f>
        <v xml:space="preserve"> </v>
      </c>
      <c r="H39" s="6" t="str">
        <f>IF(一覧様式!$C48=0," ",一覧様式!$C$3)</f>
        <v xml:space="preserve"> </v>
      </c>
      <c r="I39" s="6" t="str">
        <f>IF(一覧様式!G48=0," ",一覧様式!G48)</f>
        <v xml:space="preserve"> </v>
      </c>
      <c r="J39" s="6" t="str">
        <f>CONCATENATE(一覧様式!I48,一覧様式!J48)</f>
        <v/>
      </c>
      <c r="K39" s="6" t="str">
        <f>IF(一覧様式!K48=0," ",一覧様式!K48)</f>
        <v xml:space="preserve"> </v>
      </c>
      <c r="L39" s="6" t="str">
        <f>IF(一覧様式!L48=0," ",一覧様式!L48)</f>
        <v xml:space="preserve"> </v>
      </c>
      <c r="M39" s="20" t="str">
        <f>IF(一覧様式!M48=0," ",一覧様式!M48)</f>
        <v xml:space="preserve"> </v>
      </c>
    </row>
    <row r="40" spans="1:13" x14ac:dyDescent="0.2">
      <c r="B40" s="7">
        <v>39</v>
      </c>
      <c r="C40" s="5" t="str">
        <f>IF(一覧様式!B49=0,"",計算シート!$H$5)</f>
        <v/>
      </c>
      <c r="D40" s="5" t="str">
        <f>IF(一覧様式!B49=0," ",一覧様式!B49)</f>
        <v xml:space="preserve"> </v>
      </c>
      <c r="E40" s="5" t="str">
        <f>IF(一覧様式!H49=0," ",IF(一覧様式!H49="男",1)+IF(一覧様式!H49="女",2))</f>
        <v xml:space="preserve"> </v>
      </c>
      <c r="F40" s="6" t="str">
        <f>CONCATENATE(一覧様式!C49," ",一覧様式!D49)</f>
        <v xml:space="preserve"> </v>
      </c>
      <c r="G40" s="6" t="str">
        <f>CONCATENATE(一覧様式!E49," ",一覧様式!F49)</f>
        <v xml:space="preserve"> </v>
      </c>
      <c r="H40" s="6" t="str">
        <f>IF(一覧様式!$C49=0," ",一覧様式!$C$3)</f>
        <v xml:space="preserve"> </v>
      </c>
      <c r="I40" s="6" t="str">
        <f>IF(一覧様式!G49=0," ",一覧様式!G49)</f>
        <v xml:space="preserve"> </v>
      </c>
      <c r="J40" s="6" t="str">
        <f>CONCATENATE(一覧様式!I49,一覧様式!J49)</f>
        <v/>
      </c>
      <c r="K40" s="6" t="str">
        <f>IF(一覧様式!K49=0," ",一覧様式!K49)</f>
        <v xml:space="preserve"> </v>
      </c>
      <c r="L40" s="6" t="str">
        <f>IF(一覧様式!L49=0," ",一覧様式!L49)</f>
        <v xml:space="preserve"> </v>
      </c>
      <c r="M40" s="20" t="str">
        <f>IF(一覧様式!M49=0," ",一覧様式!M49)</f>
        <v xml:space="preserve"> </v>
      </c>
    </row>
    <row r="41" spans="1:13" x14ac:dyDescent="0.2">
      <c r="B41" s="9">
        <v>40</v>
      </c>
      <c r="C41" s="5" t="str">
        <f>IF(一覧様式!B50=0,"",計算シート!$H$5)</f>
        <v/>
      </c>
      <c r="D41" s="5" t="str">
        <f>IF(一覧様式!B50=0," ",一覧様式!B50)</f>
        <v xml:space="preserve"> </v>
      </c>
      <c r="E41" s="5" t="str">
        <f>IF(一覧様式!H50=0," ",IF(一覧様式!H50="男",1)+IF(一覧様式!H50="女",2))</f>
        <v xml:space="preserve"> </v>
      </c>
      <c r="F41" s="6" t="str">
        <f>CONCATENATE(一覧様式!C50," ",一覧様式!D50)</f>
        <v xml:space="preserve"> </v>
      </c>
      <c r="G41" s="6" t="str">
        <f>CONCATENATE(一覧様式!E50," ",一覧様式!F50)</f>
        <v xml:space="preserve"> </v>
      </c>
      <c r="H41" s="6" t="str">
        <f>IF(一覧様式!$C50=0," ",一覧様式!$C$3)</f>
        <v xml:space="preserve"> </v>
      </c>
      <c r="I41" s="6" t="str">
        <f>IF(一覧様式!G50=0," ",一覧様式!G50)</f>
        <v xml:space="preserve"> </v>
      </c>
      <c r="J41" s="6" t="str">
        <f>CONCATENATE(一覧様式!I50,一覧様式!J50)</f>
        <v/>
      </c>
      <c r="K41" s="6" t="str">
        <f>IF(一覧様式!K50=0," ",一覧様式!K50)</f>
        <v xml:space="preserve"> </v>
      </c>
      <c r="L41" s="6" t="str">
        <f>IF(一覧様式!L50=0," ",一覧様式!L50)</f>
        <v xml:space="preserve"> </v>
      </c>
      <c r="M41" s="20" t="str">
        <f>IF(一覧様式!M50=0," ",一覧様式!M50)</f>
        <v xml:space="preserve"> </v>
      </c>
    </row>
    <row r="42" spans="1:13" x14ac:dyDescent="0.2">
      <c r="B42" s="4">
        <v>41</v>
      </c>
      <c r="C42" s="5" t="str">
        <f>IF(一覧様式!B51=0,"",計算シート!$H$5)</f>
        <v/>
      </c>
      <c r="D42" s="5" t="str">
        <f>IF(一覧様式!B51=0," ",一覧様式!B51)</f>
        <v xml:space="preserve"> </v>
      </c>
      <c r="E42" s="5" t="str">
        <f>IF(一覧様式!H51=0," ",IF(一覧様式!H51="男",1)+IF(一覧様式!H51="女",2))</f>
        <v xml:space="preserve"> </v>
      </c>
      <c r="F42" s="6" t="str">
        <f>CONCATENATE(一覧様式!C51," ",一覧様式!D51)</f>
        <v xml:space="preserve"> </v>
      </c>
      <c r="G42" s="6" t="str">
        <f>CONCATENATE(一覧様式!E51," ",一覧様式!F51)</f>
        <v xml:space="preserve"> </v>
      </c>
      <c r="H42" s="6" t="str">
        <f>IF(一覧様式!$C51=0," ",一覧様式!$C$3)</f>
        <v xml:space="preserve"> </v>
      </c>
      <c r="I42" s="6" t="str">
        <f>IF(一覧様式!G51=0," ",一覧様式!G51)</f>
        <v xml:space="preserve"> </v>
      </c>
      <c r="J42" s="6" t="str">
        <f>CONCATENATE(一覧様式!I51,一覧様式!J51)</f>
        <v/>
      </c>
      <c r="K42" s="6" t="str">
        <f>IF(一覧様式!K51=0," ",一覧様式!K51)</f>
        <v xml:space="preserve"> </v>
      </c>
      <c r="L42" s="6" t="str">
        <f>IF(一覧様式!L51=0," ",一覧様式!L51)</f>
        <v xml:space="preserve"> </v>
      </c>
      <c r="M42" s="20" t="str">
        <f>IF(一覧様式!M51=0," ",一覧様式!M51)</f>
        <v xml:space="preserve"> </v>
      </c>
    </row>
    <row r="43" spans="1:13" x14ac:dyDescent="0.2">
      <c r="B43" s="7">
        <v>42</v>
      </c>
      <c r="C43" s="5" t="str">
        <f>IF(一覧様式!B52=0,"",計算シート!$H$5)</f>
        <v/>
      </c>
      <c r="D43" s="5" t="str">
        <f>IF(一覧様式!B52=0," ",一覧様式!B52)</f>
        <v xml:space="preserve"> </v>
      </c>
      <c r="E43" s="5" t="str">
        <f>IF(一覧様式!H52=0," ",IF(一覧様式!H52="男",1)+IF(一覧様式!H52="女",2))</f>
        <v xml:space="preserve"> </v>
      </c>
      <c r="F43" s="6" t="str">
        <f>CONCATENATE(一覧様式!C52," ",一覧様式!D52)</f>
        <v xml:space="preserve"> </v>
      </c>
      <c r="G43" s="6" t="str">
        <f>CONCATENATE(一覧様式!E52," ",一覧様式!F52)</f>
        <v xml:space="preserve"> </v>
      </c>
      <c r="H43" s="6" t="str">
        <f>IF(一覧様式!$C52=0," ",一覧様式!$C$3)</f>
        <v xml:space="preserve"> </v>
      </c>
      <c r="I43" s="6" t="str">
        <f>IF(一覧様式!G52=0," ",一覧様式!G52)</f>
        <v xml:space="preserve"> </v>
      </c>
      <c r="J43" s="6" t="str">
        <f>CONCATENATE(一覧様式!I52,一覧様式!J52)</f>
        <v/>
      </c>
      <c r="K43" s="6" t="str">
        <f>IF(一覧様式!K52=0," ",一覧様式!K52)</f>
        <v xml:space="preserve"> </v>
      </c>
      <c r="L43" s="6" t="str">
        <f>IF(一覧様式!L52=0," ",一覧様式!L52)</f>
        <v xml:space="preserve"> </v>
      </c>
      <c r="M43" s="20" t="str">
        <f>IF(一覧様式!M52=0," ",一覧様式!M52)</f>
        <v xml:space="preserve"> </v>
      </c>
    </row>
    <row r="44" spans="1:13" x14ac:dyDescent="0.2">
      <c r="B44" s="7">
        <v>43</v>
      </c>
      <c r="C44" s="5" t="str">
        <f>IF(一覧様式!B53=0,"",計算シート!$H$5)</f>
        <v/>
      </c>
      <c r="D44" s="5" t="str">
        <f>IF(一覧様式!B53=0," ",一覧様式!B53)</f>
        <v xml:space="preserve"> </v>
      </c>
      <c r="E44" s="5" t="str">
        <f>IF(一覧様式!H53=0," ",IF(一覧様式!H53="男",1)+IF(一覧様式!H53="女",2))</f>
        <v xml:space="preserve"> </v>
      </c>
      <c r="F44" s="6" t="str">
        <f>CONCATENATE(一覧様式!C53," ",一覧様式!D53)</f>
        <v xml:space="preserve"> </v>
      </c>
      <c r="G44" s="6" t="str">
        <f>CONCATENATE(一覧様式!E53," ",一覧様式!F53)</f>
        <v xml:space="preserve"> </v>
      </c>
      <c r="H44" s="6" t="str">
        <f>IF(一覧様式!$C53=0," ",一覧様式!$C$3)</f>
        <v xml:space="preserve"> </v>
      </c>
      <c r="I44" s="6" t="str">
        <f>IF(一覧様式!G53=0," ",一覧様式!G53)</f>
        <v xml:space="preserve"> </v>
      </c>
      <c r="J44" s="6" t="str">
        <f>CONCATENATE(一覧様式!I53,一覧様式!J53)</f>
        <v/>
      </c>
      <c r="K44" s="6" t="str">
        <f>IF(一覧様式!K53=0," ",一覧様式!K53)</f>
        <v xml:space="preserve"> </v>
      </c>
      <c r="L44" s="6" t="str">
        <f>IF(一覧様式!L53=0," ",一覧様式!L53)</f>
        <v xml:space="preserve"> </v>
      </c>
      <c r="M44" s="20" t="str">
        <f>IF(一覧様式!M53=0," ",一覧様式!M53)</f>
        <v xml:space="preserve"> </v>
      </c>
    </row>
    <row r="45" spans="1:13" x14ac:dyDescent="0.2">
      <c r="B45" s="7">
        <v>44</v>
      </c>
      <c r="C45" s="5" t="str">
        <f>IF(一覧様式!B54=0,"",計算シート!$H$5)</f>
        <v/>
      </c>
      <c r="D45" s="5" t="str">
        <f>IF(一覧様式!B54=0," ",一覧様式!B54)</f>
        <v xml:space="preserve"> </v>
      </c>
      <c r="E45" s="5" t="str">
        <f>IF(一覧様式!H54=0," ",IF(一覧様式!H54="男",1)+IF(一覧様式!H54="女",2))</f>
        <v xml:space="preserve"> </v>
      </c>
      <c r="F45" s="6" t="str">
        <f>CONCATENATE(一覧様式!C54," ",一覧様式!D54)</f>
        <v xml:space="preserve"> </v>
      </c>
      <c r="G45" s="6" t="str">
        <f>CONCATENATE(一覧様式!E54," ",一覧様式!F54)</f>
        <v xml:space="preserve"> </v>
      </c>
      <c r="H45" s="6" t="str">
        <f>IF(一覧様式!$C54=0," ",一覧様式!$C$3)</f>
        <v xml:space="preserve"> </v>
      </c>
      <c r="I45" s="6" t="str">
        <f>IF(一覧様式!G54=0," ",一覧様式!G54)</f>
        <v xml:space="preserve"> </v>
      </c>
      <c r="J45" s="6" t="str">
        <f>CONCATENATE(一覧様式!I54,一覧様式!J54)</f>
        <v/>
      </c>
      <c r="K45" s="6" t="str">
        <f>IF(一覧様式!K54=0," ",一覧様式!K54)</f>
        <v xml:space="preserve"> </v>
      </c>
      <c r="L45" s="6" t="str">
        <f>IF(一覧様式!L54=0," ",一覧様式!L54)</f>
        <v xml:space="preserve"> </v>
      </c>
      <c r="M45" s="20" t="str">
        <f>IF(一覧様式!M54=0," ",一覧様式!M54)</f>
        <v xml:space="preserve"> </v>
      </c>
    </row>
    <row r="46" spans="1:13" x14ac:dyDescent="0.2">
      <c r="B46" s="10">
        <v>45</v>
      </c>
      <c r="C46" s="11" t="str">
        <f>IF(一覧様式!B55=0,"",計算シート!$H$5)</f>
        <v/>
      </c>
      <c r="D46" s="11" t="str">
        <f>IF(一覧様式!B55=0," ",一覧様式!B55)</f>
        <v xml:space="preserve"> </v>
      </c>
      <c r="E46" s="11" t="str">
        <f>IF(一覧様式!H55=0," ",IF(一覧様式!H55="男",1)+IF(一覧様式!H55="女",2))</f>
        <v xml:space="preserve"> </v>
      </c>
      <c r="F46" s="12" t="str">
        <f>CONCATENATE(一覧様式!C55," ",一覧様式!D55)</f>
        <v xml:space="preserve"> </v>
      </c>
      <c r="G46" s="12" t="str">
        <f>CONCATENATE(一覧様式!E55," ",一覧様式!F55)</f>
        <v xml:space="preserve"> </v>
      </c>
      <c r="H46" s="12" t="str">
        <f>IF(一覧様式!$C55=0," ",一覧様式!$C$3)</f>
        <v xml:space="preserve"> </v>
      </c>
      <c r="I46" s="12" t="str">
        <f>IF(一覧様式!G55=0," ",一覧様式!G55)</f>
        <v xml:space="preserve"> </v>
      </c>
      <c r="J46" s="12" t="str">
        <f>CONCATENATE(一覧様式!I55,一覧様式!J55)</f>
        <v/>
      </c>
      <c r="K46" s="12" t="str">
        <f>IF(一覧様式!K55=0," ",一覧様式!K55)</f>
        <v xml:space="preserve"> </v>
      </c>
      <c r="L46" s="6" t="str">
        <f>IF(一覧様式!L55=0," ",一覧様式!L55)</f>
        <v xml:space="preserve"> </v>
      </c>
      <c r="M46" s="20" t="str">
        <f>IF(一覧様式!M55=0," ",一覧様式!M55)</f>
        <v xml:space="preserve"> </v>
      </c>
    </row>
    <row r="47" spans="1:13" x14ac:dyDescent="0.2">
      <c r="A47" s="1" t="s">
        <v>47</v>
      </c>
      <c r="B47" s="13">
        <v>1</v>
      </c>
      <c r="C47" s="14" t="str">
        <f>IF(一覧様式!B11=0,"",計算シート!$H$5)</f>
        <v/>
      </c>
      <c r="D47" s="14" t="str">
        <f>IF(一覧様式!B11=0," ",一覧様式!B11)</f>
        <v xml:space="preserve"> </v>
      </c>
      <c r="E47" s="14" t="str">
        <f>IF(一覧様式!H11=0," ",IF(一覧様式!H11="男",1)+IF(一覧様式!H11="女",2))</f>
        <v xml:space="preserve"> </v>
      </c>
      <c r="F47" s="15" t="str">
        <f>CONCATENATE(一覧様式!C11," ",一覧様式!D11)</f>
        <v xml:space="preserve"> </v>
      </c>
      <c r="G47" s="15" t="str">
        <f>CONCATENATE(一覧様式!E11," ",一覧様式!F11)</f>
        <v xml:space="preserve"> </v>
      </c>
      <c r="H47" s="15" t="str">
        <f>IF(一覧様式!$C11=0," ",一覧様式!$C$3)</f>
        <v xml:space="preserve"> </v>
      </c>
      <c r="I47" s="15" t="str">
        <f>IF(一覧様式!G11=0," ",一覧様式!G11)</f>
        <v xml:space="preserve"> </v>
      </c>
      <c r="J47" s="15" t="str">
        <f>CONCATENATE(一覧様式!N11,一覧様式!O11)</f>
        <v/>
      </c>
      <c r="K47" s="15" t="str">
        <f>IF(一覧様式!P11=0," ",一覧様式!P11)</f>
        <v xml:space="preserve"> </v>
      </c>
      <c r="L47" s="15" t="str">
        <f>IF(一覧様式!Q11=0," ",一覧様式!Q11)</f>
        <v xml:space="preserve"> </v>
      </c>
      <c r="M47" s="21" t="str">
        <f>IF(一覧様式!R11=0," ",一覧様式!R11)</f>
        <v xml:space="preserve"> </v>
      </c>
    </row>
    <row r="48" spans="1:13" x14ac:dyDescent="0.2">
      <c r="B48" s="16">
        <v>2</v>
      </c>
      <c r="C48" s="5" t="str">
        <f>IF(一覧様式!B12=0,"",計算シート!$H$5)</f>
        <v/>
      </c>
      <c r="D48" s="5" t="str">
        <f>IF(一覧様式!B12=0," ",一覧様式!B12)</f>
        <v xml:space="preserve"> </v>
      </c>
      <c r="E48" s="5" t="str">
        <f>IF(一覧様式!H12=0," ",IF(一覧様式!H12="男",1)+IF(一覧様式!H12="女",2))</f>
        <v xml:space="preserve"> </v>
      </c>
      <c r="F48" s="6" t="str">
        <f>CONCATENATE(一覧様式!C12," ",一覧様式!D12)</f>
        <v xml:space="preserve"> </v>
      </c>
      <c r="G48" s="6" t="str">
        <f>CONCATENATE(一覧様式!E12," ",一覧様式!F12)</f>
        <v xml:space="preserve"> </v>
      </c>
      <c r="H48" s="6" t="str">
        <f>IF(一覧様式!$C12=0," ",一覧様式!$C$3)</f>
        <v xml:space="preserve"> </v>
      </c>
      <c r="I48" s="6" t="str">
        <f>IF(一覧様式!G12=0," ",一覧様式!G12)</f>
        <v xml:space="preserve"> </v>
      </c>
      <c r="J48" s="6" t="str">
        <f>CONCATENATE(一覧様式!N12,一覧様式!O12)</f>
        <v/>
      </c>
      <c r="K48" s="6" t="str">
        <f>IF(一覧様式!P12=0," ",一覧様式!P12)</f>
        <v xml:space="preserve"> </v>
      </c>
      <c r="L48" s="6" t="str">
        <f>IF(一覧様式!Q12=0," ",一覧様式!Q12)</f>
        <v xml:space="preserve"> </v>
      </c>
      <c r="M48" s="20" t="str">
        <f>IF(一覧様式!R12=0," ",一覧様式!R12)</f>
        <v xml:space="preserve"> </v>
      </c>
    </row>
    <row r="49" spans="2:13" x14ac:dyDescent="0.2">
      <c r="B49" s="16">
        <v>3</v>
      </c>
      <c r="C49" s="5" t="str">
        <f>IF(一覧様式!B13=0,"",計算シート!$H$5)</f>
        <v/>
      </c>
      <c r="D49" s="5" t="str">
        <f>IF(一覧様式!B13=0," ",一覧様式!B13)</f>
        <v xml:space="preserve"> </v>
      </c>
      <c r="E49" s="5" t="str">
        <f>IF(一覧様式!H13=0," ",IF(一覧様式!H13="男",1)+IF(一覧様式!H13="女",2))</f>
        <v xml:space="preserve"> </v>
      </c>
      <c r="F49" s="6" t="str">
        <f>CONCATENATE(一覧様式!C13," ",一覧様式!D13)</f>
        <v xml:space="preserve"> </v>
      </c>
      <c r="G49" s="6" t="str">
        <f>CONCATENATE(一覧様式!E13," ",一覧様式!F13)</f>
        <v xml:space="preserve"> </v>
      </c>
      <c r="H49" s="6" t="str">
        <f>IF(一覧様式!$C13=0," ",一覧様式!$C$3)</f>
        <v xml:space="preserve"> </v>
      </c>
      <c r="I49" s="6" t="str">
        <f>IF(一覧様式!G13=0," ",一覧様式!G13)</f>
        <v xml:space="preserve"> </v>
      </c>
      <c r="J49" s="6" t="str">
        <f>CONCATENATE(一覧様式!N13,一覧様式!O13)</f>
        <v/>
      </c>
      <c r="K49" s="6" t="str">
        <f>IF(一覧様式!P13=0," ",一覧様式!P13)</f>
        <v xml:space="preserve"> </v>
      </c>
      <c r="L49" s="6" t="str">
        <f>IF(一覧様式!Q13=0," ",一覧様式!Q13)</f>
        <v xml:space="preserve"> </v>
      </c>
      <c r="M49" s="20" t="str">
        <f>IF(一覧様式!R13=0," ",一覧様式!R13)</f>
        <v xml:space="preserve"> </v>
      </c>
    </row>
    <row r="50" spans="2:13" x14ac:dyDescent="0.2">
      <c r="B50" s="16">
        <v>4</v>
      </c>
      <c r="C50" s="5" t="str">
        <f>IF(一覧様式!B14=0,"",計算シート!$H$5)</f>
        <v/>
      </c>
      <c r="D50" s="5" t="str">
        <f>IF(一覧様式!B14=0," ",一覧様式!B14)</f>
        <v xml:space="preserve"> </v>
      </c>
      <c r="E50" s="5" t="str">
        <f>IF(一覧様式!H14=0," ",IF(一覧様式!H14="男",1)+IF(一覧様式!H14="女",2))</f>
        <v xml:space="preserve"> </v>
      </c>
      <c r="F50" s="6" t="str">
        <f>CONCATENATE(一覧様式!C14," ",一覧様式!D14)</f>
        <v xml:space="preserve"> </v>
      </c>
      <c r="G50" s="6" t="str">
        <f>CONCATENATE(一覧様式!E14," ",一覧様式!F14)</f>
        <v xml:space="preserve"> </v>
      </c>
      <c r="H50" s="6" t="str">
        <f>IF(一覧様式!$C14=0," ",一覧様式!$C$3)</f>
        <v xml:space="preserve"> </v>
      </c>
      <c r="I50" s="6" t="str">
        <f>IF(一覧様式!G14=0," ",一覧様式!G14)</f>
        <v xml:space="preserve"> </v>
      </c>
      <c r="J50" s="6" t="str">
        <f>CONCATENATE(一覧様式!N14,一覧様式!O14)</f>
        <v/>
      </c>
      <c r="K50" s="6" t="str">
        <f>IF(一覧様式!P14=0," ",一覧様式!P14)</f>
        <v xml:space="preserve"> </v>
      </c>
      <c r="L50" s="6" t="str">
        <f>IF(一覧様式!Q14=0," ",一覧様式!Q14)</f>
        <v xml:space="preserve"> </v>
      </c>
      <c r="M50" s="20" t="str">
        <f>IF(一覧様式!R14=0," ",一覧様式!R14)</f>
        <v xml:space="preserve"> </v>
      </c>
    </row>
    <row r="51" spans="2:13" x14ac:dyDescent="0.2">
      <c r="B51" s="17">
        <v>5</v>
      </c>
      <c r="C51" s="5" t="str">
        <f>IF(一覧様式!B15=0,"",計算シート!$H$5)</f>
        <v/>
      </c>
      <c r="D51" s="5" t="str">
        <f>IF(一覧様式!B15=0," ",一覧様式!B15)</f>
        <v xml:space="preserve"> </v>
      </c>
      <c r="E51" s="5" t="str">
        <f>IF(一覧様式!H15=0," ",IF(一覧様式!H15="男",1)+IF(一覧様式!H15="女",2))</f>
        <v xml:space="preserve"> </v>
      </c>
      <c r="F51" s="6" t="str">
        <f>CONCATENATE(一覧様式!C15," ",一覧様式!D15)</f>
        <v xml:space="preserve"> </v>
      </c>
      <c r="G51" s="6" t="str">
        <f>CONCATENATE(一覧様式!E15," ",一覧様式!F15)</f>
        <v xml:space="preserve"> </v>
      </c>
      <c r="H51" s="6" t="str">
        <f>IF(一覧様式!$C15=0," ",一覧様式!$C$3)</f>
        <v xml:space="preserve"> </v>
      </c>
      <c r="I51" s="6" t="str">
        <f>IF(一覧様式!G15=0," ",一覧様式!G15)</f>
        <v xml:space="preserve"> </v>
      </c>
      <c r="J51" s="6" t="str">
        <f>CONCATENATE(一覧様式!N15,一覧様式!O15)</f>
        <v/>
      </c>
      <c r="K51" s="6" t="str">
        <f>IF(一覧様式!P15=0," ",一覧様式!P15)</f>
        <v xml:space="preserve"> </v>
      </c>
      <c r="L51" s="6" t="str">
        <f>IF(一覧様式!Q15=0," ",一覧様式!Q15)</f>
        <v xml:space="preserve"> </v>
      </c>
      <c r="M51" s="20" t="str">
        <f>IF(一覧様式!R15=0," ",一覧様式!R15)</f>
        <v xml:space="preserve"> </v>
      </c>
    </row>
    <row r="52" spans="2:13" x14ac:dyDescent="0.2">
      <c r="B52" s="18">
        <v>6</v>
      </c>
      <c r="C52" s="5" t="str">
        <f>IF(一覧様式!B16=0,"",計算シート!$H$5)</f>
        <v/>
      </c>
      <c r="D52" s="5" t="str">
        <f>IF(一覧様式!B16=0," ",一覧様式!B16)</f>
        <v xml:space="preserve"> </v>
      </c>
      <c r="E52" s="5" t="str">
        <f>IF(一覧様式!H16=0," ",IF(一覧様式!H16="男",1)+IF(一覧様式!H16="女",2))</f>
        <v xml:space="preserve"> </v>
      </c>
      <c r="F52" s="6" t="str">
        <f>CONCATENATE(一覧様式!C16," ",一覧様式!D16)</f>
        <v xml:space="preserve"> </v>
      </c>
      <c r="G52" s="6" t="str">
        <f>CONCATENATE(一覧様式!E16," ",一覧様式!F16)</f>
        <v xml:space="preserve"> </v>
      </c>
      <c r="H52" s="6" t="str">
        <f>IF(一覧様式!$C16=0," ",一覧様式!$C$3)</f>
        <v xml:space="preserve"> </v>
      </c>
      <c r="I52" s="6" t="str">
        <f>IF(一覧様式!G16=0," ",一覧様式!G16)</f>
        <v xml:space="preserve"> </v>
      </c>
      <c r="J52" s="6" t="str">
        <f>CONCATENATE(一覧様式!N16,一覧様式!O16)</f>
        <v/>
      </c>
      <c r="K52" s="6" t="str">
        <f>IF(一覧様式!P16=0," ",一覧様式!P16)</f>
        <v xml:space="preserve"> </v>
      </c>
      <c r="L52" s="6" t="str">
        <f>IF(一覧様式!Q16=0," ",一覧様式!Q16)</f>
        <v xml:space="preserve"> </v>
      </c>
      <c r="M52" s="20" t="str">
        <f>IF(一覧様式!R16=0," ",一覧様式!R16)</f>
        <v xml:space="preserve"> </v>
      </c>
    </row>
    <row r="53" spans="2:13" x14ac:dyDescent="0.2">
      <c r="B53" s="16">
        <v>7</v>
      </c>
      <c r="C53" s="5" t="str">
        <f>IF(一覧様式!B17=0,"",計算シート!$H$5)</f>
        <v/>
      </c>
      <c r="D53" s="5" t="str">
        <f>IF(一覧様式!B17=0," ",一覧様式!B17)</f>
        <v xml:space="preserve"> </v>
      </c>
      <c r="E53" s="5" t="str">
        <f>IF(一覧様式!H17=0," ",IF(一覧様式!H17="男",1)+IF(一覧様式!H17="女",2))</f>
        <v xml:space="preserve"> </v>
      </c>
      <c r="F53" s="6" t="str">
        <f>CONCATENATE(一覧様式!C17," ",一覧様式!D17)</f>
        <v xml:space="preserve"> </v>
      </c>
      <c r="G53" s="6" t="str">
        <f>CONCATENATE(一覧様式!E17," ",一覧様式!F17)</f>
        <v xml:space="preserve"> </v>
      </c>
      <c r="H53" s="6" t="str">
        <f>IF(一覧様式!$C17=0," ",一覧様式!$C$3)</f>
        <v xml:space="preserve"> </v>
      </c>
      <c r="I53" s="6" t="str">
        <f>IF(一覧様式!G17=0," ",一覧様式!G17)</f>
        <v xml:space="preserve"> </v>
      </c>
      <c r="J53" s="6" t="str">
        <f>CONCATENATE(一覧様式!N17,一覧様式!O17)</f>
        <v/>
      </c>
      <c r="K53" s="6" t="str">
        <f>IF(一覧様式!P17=0," ",一覧様式!P17)</f>
        <v xml:space="preserve"> </v>
      </c>
      <c r="L53" s="6" t="str">
        <f>IF(一覧様式!Q17=0," ",一覧様式!Q17)</f>
        <v xml:space="preserve"> </v>
      </c>
      <c r="M53" s="20" t="str">
        <f>IF(一覧様式!R17=0," ",一覧様式!R17)</f>
        <v xml:space="preserve"> </v>
      </c>
    </row>
    <row r="54" spans="2:13" x14ac:dyDescent="0.2">
      <c r="B54" s="16">
        <v>8</v>
      </c>
      <c r="C54" s="5" t="str">
        <f>IF(一覧様式!B18=0,"",計算シート!$H$5)</f>
        <v/>
      </c>
      <c r="D54" s="5" t="str">
        <f>IF(一覧様式!B18=0," ",一覧様式!B18)</f>
        <v xml:space="preserve"> </v>
      </c>
      <c r="E54" s="5" t="str">
        <f>IF(一覧様式!H18=0," ",IF(一覧様式!H18="男",1)+IF(一覧様式!H18="女",2))</f>
        <v xml:space="preserve"> </v>
      </c>
      <c r="F54" s="6" t="str">
        <f>CONCATENATE(一覧様式!C18," ",一覧様式!D18)</f>
        <v xml:space="preserve"> </v>
      </c>
      <c r="G54" s="6" t="str">
        <f>CONCATENATE(一覧様式!E18," ",一覧様式!F18)</f>
        <v xml:space="preserve"> </v>
      </c>
      <c r="H54" s="6" t="str">
        <f>IF(一覧様式!$C18=0," ",一覧様式!$C$3)</f>
        <v xml:space="preserve"> </v>
      </c>
      <c r="I54" s="6" t="str">
        <f>IF(一覧様式!G18=0," ",一覧様式!G18)</f>
        <v xml:space="preserve"> </v>
      </c>
      <c r="J54" s="6" t="str">
        <f>CONCATENATE(一覧様式!N18,一覧様式!O18)</f>
        <v/>
      </c>
      <c r="K54" s="6" t="str">
        <f>IF(一覧様式!P18=0," ",一覧様式!P18)</f>
        <v xml:space="preserve"> </v>
      </c>
      <c r="L54" s="6" t="str">
        <f>IF(一覧様式!Q18=0," ",一覧様式!Q18)</f>
        <v xml:space="preserve"> </v>
      </c>
      <c r="M54" s="20" t="str">
        <f>IF(一覧様式!R18=0," ",一覧様式!R18)</f>
        <v xml:space="preserve"> </v>
      </c>
    </row>
    <row r="55" spans="2:13" x14ac:dyDescent="0.2">
      <c r="B55" s="16">
        <v>9</v>
      </c>
      <c r="C55" s="5" t="str">
        <f>IF(一覧様式!B19=0,"",計算シート!$H$5)</f>
        <v/>
      </c>
      <c r="D55" s="5" t="str">
        <f>IF(一覧様式!B19=0," ",一覧様式!B19)</f>
        <v xml:space="preserve"> </v>
      </c>
      <c r="E55" s="5" t="str">
        <f>IF(一覧様式!H19=0," ",IF(一覧様式!H19="男",1)+IF(一覧様式!H19="女",2))</f>
        <v xml:space="preserve"> </v>
      </c>
      <c r="F55" s="6" t="str">
        <f>CONCATENATE(一覧様式!C19," ",一覧様式!D19)</f>
        <v xml:space="preserve"> </v>
      </c>
      <c r="G55" s="6" t="str">
        <f>CONCATENATE(一覧様式!E19," ",一覧様式!F19)</f>
        <v xml:space="preserve"> </v>
      </c>
      <c r="H55" s="6" t="str">
        <f>IF(一覧様式!$C19=0," ",一覧様式!$C$3)</f>
        <v xml:space="preserve"> </v>
      </c>
      <c r="I55" s="6" t="str">
        <f>IF(一覧様式!G19=0," ",一覧様式!G19)</f>
        <v xml:space="preserve"> </v>
      </c>
      <c r="J55" s="6" t="str">
        <f>CONCATENATE(一覧様式!N19,一覧様式!O19)</f>
        <v/>
      </c>
      <c r="K55" s="6" t="str">
        <f>IF(一覧様式!P19=0," ",一覧様式!P19)</f>
        <v xml:space="preserve"> </v>
      </c>
      <c r="L55" s="6" t="str">
        <f>IF(一覧様式!Q19=0," ",一覧様式!Q19)</f>
        <v xml:space="preserve"> </v>
      </c>
      <c r="M55" s="20" t="str">
        <f>IF(一覧様式!R19=0," ",一覧様式!R19)</f>
        <v xml:space="preserve"> </v>
      </c>
    </row>
    <row r="56" spans="2:13" x14ac:dyDescent="0.2">
      <c r="B56" s="17">
        <v>10</v>
      </c>
      <c r="C56" s="5" t="str">
        <f>IF(一覧様式!B20=0,"",計算シート!$H$5)</f>
        <v/>
      </c>
      <c r="D56" s="5" t="str">
        <f>IF(一覧様式!B20=0," ",一覧様式!B20)</f>
        <v xml:space="preserve"> </v>
      </c>
      <c r="E56" s="5" t="str">
        <f>IF(一覧様式!H20=0," ",IF(一覧様式!H20="男",1)+IF(一覧様式!H20="女",2))</f>
        <v xml:space="preserve"> </v>
      </c>
      <c r="F56" s="6" t="str">
        <f>CONCATENATE(一覧様式!C20," ",一覧様式!D20)</f>
        <v xml:space="preserve"> </v>
      </c>
      <c r="G56" s="6" t="str">
        <f>CONCATENATE(一覧様式!E20," ",一覧様式!F20)</f>
        <v xml:space="preserve"> </v>
      </c>
      <c r="H56" s="6" t="str">
        <f>IF(一覧様式!$C20=0," ",一覧様式!$C$3)</f>
        <v xml:space="preserve"> </v>
      </c>
      <c r="I56" s="6" t="str">
        <f>IF(一覧様式!G20=0," ",一覧様式!G20)</f>
        <v xml:space="preserve"> </v>
      </c>
      <c r="J56" s="6" t="str">
        <f>CONCATENATE(一覧様式!N20,一覧様式!O20)</f>
        <v/>
      </c>
      <c r="K56" s="6" t="str">
        <f>IF(一覧様式!P20=0," ",一覧様式!P20)</f>
        <v xml:space="preserve"> </v>
      </c>
      <c r="L56" s="6" t="str">
        <f>IF(一覧様式!Q20=0," ",一覧様式!Q20)</f>
        <v xml:space="preserve"> </v>
      </c>
      <c r="M56" s="20" t="str">
        <f>IF(一覧様式!R20=0," ",一覧様式!R20)</f>
        <v xml:space="preserve"> </v>
      </c>
    </row>
    <row r="57" spans="2:13" x14ac:dyDescent="0.2">
      <c r="B57" s="18">
        <v>11</v>
      </c>
      <c r="C57" s="5" t="str">
        <f>IF(一覧様式!B21=0,"",計算シート!$H$5)</f>
        <v/>
      </c>
      <c r="D57" s="5" t="str">
        <f>IF(一覧様式!B21=0," ",一覧様式!B21)</f>
        <v xml:space="preserve"> </v>
      </c>
      <c r="E57" s="5" t="str">
        <f>IF(一覧様式!H21=0," ",IF(一覧様式!H21="男",1)+IF(一覧様式!H21="女",2))</f>
        <v xml:space="preserve"> </v>
      </c>
      <c r="F57" s="6" t="str">
        <f>CONCATENATE(一覧様式!C21," ",一覧様式!D21)</f>
        <v xml:space="preserve"> </v>
      </c>
      <c r="G57" s="6" t="str">
        <f>CONCATENATE(一覧様式!E21," ",一覧様式!F21)</f>
        <v xml:space="preserve"> </v>
      </c>
      <c r="H57" s="6" t="str">
        <f>IF(一覧様式!$C21=0," ",一覧様式!$C$3)</f>
        <v xml:space="preserve"> </v>
      </c>
      <c r="I57" s="6" t="str">
        <f>IF(一覧様式!G21=0," ",一覧様式!G21)</f>
        <v xml:space="preserve"> </v>
      </c>
      <c r="J57" s="6" t="str">
        <f>CONCATENATE(一覧様式!N21,一覧様式!O21)</f>
        <v/>
      </c>
      <c r="K57" s="6" t="str">
        <f>IF(一覧様式!P21=0," ",一覧様式!P21)</f>
        <v xml:space="preserve"> </v>
      </c>
      <c r="L57" s="6" t="str">
        <f>IF(一覧様式!Q21=0," ",一覧様式!Q21)</f>
        <v xml:space="preserve"> </v>
      </c>
      <c r="M57" s="20" t="str">
        <f>IF(一覧様式!R21=0," ",一覧様式!R21)</f>
        <v xml:space="preserve"> </v>
      </c>
    </row>
    <row r="58" spans="2:13" x14ac:dyDescent="0.2">
      <c r="B58" s="16">
        <v>12</v>
      </c>
      <c r="C58" s="5" t="str">
        <f>IF(一覧様式!B22=0,"",計算シート!$H$5)</f>
        <v/>
      </c>
      <c r="D58" s="5" t="str">
        <f>IF(一覧様式!B22=0," ",一覧様式!B22)</f>
        <v xml:space="preserve"> </v>
      </c>
      <c r="E58" s="5" t="str">
        <f>IF(一覧様式!H22=0," ",IF(一覧様式!H22="男",1)+IF(一覧様式!H22="女",2))</f>
        <v xml:space="preserve"> </v>
      </c>
      <c r="F58" s="6" t="str">
        <f>CONCATENATE(一覧様式!C22," ",一覧様式!D22)</f>
        <v xml:space="preserve"> </v>
      </c>
      <c r="G58" s="6" t="str">
        <f>CONCATENATE(一覧様式!E22," ",一覧様式!F22)</f>
        <v xml:space="preserve"> </v>
      </c>
      <c r="H58" s="6" t="str">
        <f>IF(一覧様式!$C22=0," ",一覧様式!$C$3)</f>
        <v xml:space="preserve"> </v>
      </c>
      <c r="I58" s="6" t="str">
        <f>IF(一覧様式!G22=0," ",一覧様式!G22)</f>
        <v xml:space="preserve"> </v>
      </c>
      <c r="J58" s="6" t="str">
        <f>CONCATENATE(一覧様式!N22,一覧様式!O22)</f>
        <v/>
      </c>
      <c r="K58" s="6" t="str">
        <f>IF(一覧様式!P22=0," ",一覧様式!P22)</f>
        <v xml:space="preserve"> </v>
      </c>
      <c r="L58" s="6" t="str">
        <f>IF(一覧様式!Q22=0," ",一覧様式!Q22)</f>
        <v xml:space="preserve"> </v>
      </c>
      <c r="M58" s="20" t="str">
        <f>IF(一覧様式!R22=0," ",一覧様式!R22)</f>
        <v xml:space="preserve"> </v>
      </c>
    </row>
    <row r="59" spans="2:13" x14ac:dyDescent="0.2">
      <c r="B59" s="16">
        <v>13</v>
      </c>
      <c r="C59" s="5" t="str">
        <f>IF(一覧様式!B23=0,"",計算シート!$H$5)</f>
        <v/>
      </c>
      <c r="D59" s="5" t="str">
        <f>IF(一覧様式!B23=0," ",一覧様式!B23)</f>
        <v xml:space="preserve"> </v>
      </c>
      <c r="E59" s="5" t="str">
        <f>IF(一覧様式!H23=0," ",IF(一覧様式!H23="男",1)+IF(一覧様式!H23="女",2))</f>
        <v xml:space="preserve"> </v>
      </c>
      <c r="F59" s="6" t="str">
        <f>CONCATENATE(一覧様式!C23," ",一覧様式!D23)</f>
        <v xml:space="preserve"> </v>
      </c>
      <c r="G59" s="6" t="str">
        <f>CONCATENATE(一覧様式!E23," ",一覧様式!F23)</f>
        <v xml:space="preserve"> </v>
      </c>
      <c r="H59" s="6" t="str">
        <f>IF(一覧様式!$C23=0," ",一覧様式!$C$3)</f>
        <v xml:space="preserve"> </v>
      </c>
      <c r="I59" s="6" t="str">
        <f>IF(一覧様式!G23=0," ",一覧様式!G23)</f>
        <v xml:space="preserve"> </v>
      </c>
      <c r="J59" s="6" t="str">
        <f>CONCATENATE(一覧様式!N23,一覧様式!O23)</f>
        <v/>
      </c>
      <c r="K59" s="6" t="str">
        <f>IF(一覧様式!P23=0," ",一覧様式!P23)</f>
        <v xml:space="preserve"> </v>
      </c>
      <c r="L59" s="6" t="str">
        <f>IF(一覧様式!Q23=0," ",一覧様式!Q23)</f>
        <v xml:space="preserve"> </v>
      </c>
      <c r="M59" s="20" t="str">
        <f>IF(一覧様式!R23=0," ",一覧様式!R23)</f>
        <v xml:space="preserve"> </v>
      </c>
    </row>
    <row r="60" spans="2:13" x14ac:dyDescent="0.2">
      <c r="B60" s="16">
        <v>14</v>
      </c>
      <c r="C60" s="5" t="str">
        <f>IF(一覧様式!B24=0,"",計算シート!$H$5)</f>
        <v/>
      </c>
      <c r="D60" s="5" t="str">
        <f>IF(一覧様式!B24=0," ",一覧様式!B24)</f>
        <v xml:space="preserve"> </v>
      </c>
      <c r="E60" s="5" t="str">
        <f>IF(一覧様式!H24=0," ",IF(一覧様式!H24="男",1)+IF(一覧様式!H24="女",2))</f>
        <v xml:space="preserve"> </v>
      </c>
      <c r="F60" s="6" t="str">
        <f>CONCATENATE(一覧様式!C24," ",一覧様式!D24)</f>
        <v xml:space="preserve"> </v>
      </c>
      <c r="G60" s="6" t="str">
        <f>CONCATENATE(一覧様式!E24," ",一覧様式!F24)</f>
        <v xml:space="preserve"> </v>
      </c>
      <c r="H60" s="6" t="str">
        <f>IF(一覧様式!$C24=0," ",一覧様式!$C$3)</f>
        <v xml:space="preserve"> </v>
      </c>
      <c r="I60" s="6" t="str">
        <f>IF(一覧様式!G24=0," ",一覧様式!G24)</f>
        <v xml:space="preserve"> </v>
      </c>
      <c r="J60" s="6" t="str">
        <f>CONCATENATE(一覧様式!N24,一覧様式!O24)</f>
        <v/>
      </c>
      <c r="K60" s="6" t="str">
        <f>IF(一覧様式!P24=0," ",一覧様式!P24)</f>
        <v xml:space="preserve"> </v>
      </c>
      <c r="L60" s="6" t="str">
        <f>IF(一覧様式!Q24=0," ",一覧様式!Q24)</f>
        <v xml:space="preserve"> </v>
      </c>
      <c r="M60" s="20" t="str">
        <f>IF(一覧様式!R24=0," ",一覧様式!R24)</f>
        <v xml:space="preserve"> </v>
      </c>
    </row>
    <row r="61" spans="2:13" x14ac:dyDescent="0.2">
      <c r="B61" s="17">
        <v>15</v>
      </c>
      <c r="C61" s="5" t="str">
        <f>IF(一覧様式!B25=0,"",計算シート!$H$5)</f>
        <v/>
      </c>
      <c r="D61" s="5" t="str">
        <f>IF(一覧様式!B25=0," ",一覧様式!B25)</f>
        <v xml:space="preserve"> </v>
      </c>
      <c r="E61" s="5" t="str">
        <f>IF(一覧様式!H25=0," ",IF(一覧様式!H25="男",1)+IF(一覧様式!H25="女",2))</f>
        <v xml:space="preserve"> </v>
      </c>
      <c r="F61" s="6" t="str">
        <f>CONCATENATE(一覧様式!C25," ",一覧様式!D25)</f>
        <v xml:space="preserve"> </v>
      </c>
      <c r="G61" s="6" t="str">
        <f>CONCATENATE(一覧様式!E25," ",一覧様式!F25)</f>
        <v xml:space="preserve"> </v>
      </c>
      <c r="H61" s="6" t="str">
        <f>IF(一覧様式!$C25=0," ",一覧様式!$C$3)</f>
        <v xml:space="preserve"> </v>
      </c>
      <c r="I61" s="6" t="str">
        <f>IF(一覧様式!G25=0," ",一覧様式!G25)</f>
        <v xml:space="preserve"> </v>
      </c>
      <c r="J61" s="6" t="str">
        <f>CONCATENATE(一覧様式!N25,一覧様式!O25)</f>
        <v/>
      </c>
      <c r="K61" s="6" t="str">
        <f>IF(一覧様式!P25=0," ",一覧様式!P25)</f>
        <v xml:space="preserve"> </v>
      </c>
      <c r="L61" s="6" t="str">
        <f>IF(一覧様式!Q25=0," ",一覧様式!Q25)</f>
        <v xml:space="preserve"> </v>
      </c>
      <c r="M61" s="20" t="str">
        <f>IF(一覧様式!R25=0," ",一覧様式!R25)</f>
        <v xml:space="preserve"> </v>
      </c>
    </row>
    <row r="62" spans="2:13" x14ac:dyDescent="0.2">
      <c r="B62" s="18">
        <v>16</v>
      </c>
      <c r="C62" s="5" t="str">
        <f>IF(一覧様式!B26=0,"",計算シート!$H$5)</f>
        <v/>
      </c>
      <c r="D62" s="5" t="str">
        <f>IF(一覧様式!B26=0," ",一覧様式!B26)</f>
        <v xml:space="preserve"> </v>
      </c>
      <c r="E62" s="5" t="str">
        <f>IF(一覧様式!H26=0," ",IF(一覧様式!H26="男",1)+IF(一覧様式!H26="女",2))</f>
        <v xml:space="preserve"> </v>
      </c>
      <c r="F62" s="6" t="str">
        <f>CONCATENATE(一覧様式!C26," ",一覧様式!D26)</f>
        <v xml:space="preserve"> </v>
      </c>
      <c r="G62" s="6" t="str">
        <f>CONCATENATE(一覧様式!E26," ",一覧様式!F26)</f>
        <v xml:space="preserve"> </v>
      </c>
      <c r="H62" s="6" t="str">
        <f>IF(一覧様式!$C26=0," ",一覧様式!$C$3)</f>
        <v xml:space="preserve"> </v>
      </c>
      <c r="I62" s="6" t="str">
        <f>IF(一覧様式!G26=0," ",一覧様式!G26)</f>
        <v xml:space="preserve"> </v>
      </c>
      <c r="J62" s="6" t="str">
        <f>CONCATENATE(一覧様式!N26,一覧様式!O26)</f>
        <v/>
      </c>
      <c r="K62" s="6" t="str">
        <f>IF(一覧様式!P26=0," ",一覧様式!P26)</f>
        <v xml:space="preserve"> </v>
      </c>
      <c r="L62" s="6" t="str">
        <f>IF(一覧様式!Q26=0," ",一覧様式!Q26)</f>
        <v xml:space="preserve"> </v>
      </c>
      <c r="M62" s="20" t="str">
        <f>IF(一覧様式!R26=0," ",一覧様式!R26)</f>
        <v xml:space="preserve"> </v>
      </c>
    </row>
    <row r="63" spans="2:13" x14ac:dyDescent="0.2">
      <c r="B63" s="16">
        <v>17</v>
      </c>
      <c r="C63" s="5" t="str">
        <f>IF(一覧様式!B27=0,"",計算シート!$H$5)</f>
        <v/>
      </c>
      <c r="D63" s="5" t="str">
        <f>IF(一覧様式!B27=0," ",一覧様式!B27)</f>
        <v xml:space="preserve"> </v>
      </c>
      <c r="E63" s="5" t="str">
        <f>IF(一覧様式!H27=0," ",IF(一覧様式!H27="男",1)+IF(一覧様式!H27="女",2))</f>
        <v xml:space="preserve"> </v>
      </c>
      <c r="F63" s="6" t="str">
        <f>CONCATENATE(一覧様式!C27," ",一覧様式!D27)</f>
        <v xml:space="preserve"> </v>
      </c>
      <c r="G63" s="6" t="str">
        <f>CONCATENATE(一覧様式!E27," ",一覧様式!F27)</f>
        <v xml:space="preserve"> </v>
      </c>
      <c r="H63" s="6" t="str">
        <f>IF(一覧様式!$C27=0," ",一覧様式!$C$3)</f>
        <v xml:space="preserve"> </v>
      </c>
      <c r="I63" s="6" t="str">
        <f>IF(一覧様式!G27=0," ",一覧様式!G27)</f>
        <v xml:space="preserve"> </v>
      </c>
      <c r="J63" s="6" t="str">
        <f>CONCATENATE(一覧様式!N27,一覧様式!O27)</f>
        <v/>
      </c>
      <c r="K63" s="6" t="str">
        <f>IF(一覧様式!P27=0," ",一覧様式!P27)</f>
        <v xml:space="preserve"> </v>
      </c>
      <c r="L63" s="6" t="str">
        <f>IF(一覧様式!Q27=0," ",一覧様式!Q27)</f>
        <v xml:space="preserve"> </v>
      </c>
      <c r="M63" s="20" t="str">
        <f>IF(一覧様式!R27=0," ",一覧様式!R27)</f>
        <v xml:space="preserve"> </v>
      </c>
    </row>
    <row r="64" spans="2:13" x14ac:dyDescent="0.2">
      <c r="B64" s="16">
        <v>18</v>
      </c>
      <c r="C64" s="5" t="str">
        <f>IF(一覧様式!B28=0,"",計算シート!$H$5)</f>
        <v/>
      </c>
      <c r="D64" s="5" t="str">
        <f>IF(一覧様式!B28=0," ",一覧様式!B28)</f>
        <v xml:space="preserve"> </v>
      </c>
      <c r="E64" s="5" t="str">
        <f>IF(一覧様式!H28=0," ",IF(一覧様式!H28="男",1)+IF(一覧様式!H28="女",2))</f>
        <v xml:space="preserve"> </v>
      </c>
      <c r="F64" s="6" t="str">
        <f>CONCATENATE(一覧様式!C28," ",一覧様式!D28)</f>
        <v xml:space="preserve"> </v>
      </c>
      <c r="G64" s="6" t="str">
        <f>CONCATENATE(一覧様式!E28," ",一覧様式!F28)</f>
        <v xml:space="preserve"> </v>
      </c>
      <c r="H64" s="6" t="str">
        <f>IF(一覧様式!$C28=0," ",一覧様式!$C$3)</f>
        <v xml:space="preserve"> </v>
      </c>
      <c r="I64" s="6" t="str">
        <f>IF(一覧様式!G28=0," ",一覧様式!G28)</f>
        <v xml:space="preserve"> </v>
      </c>
      <c r="J64" s="6" t="str">
        <f>CONCATENATE(一覧様式!N28,一覧様式!O28)</f>
        <v/>
      </c>
      <c r="K64" s="6" t="str">
        <f>IF(一覧様式!P28=0," ",一覧様式!P28)</f>
        <v xml:space="preserve"> </v>
      </c>
      <c r="L64" s="6" t="str">
        <f>IF(一覧様式!Q28=0," ",一覧様式!Q28)</f>
        <v xml:space="preserve"> </v>
      </c>
      <c r="M64" s="20" t="str">
        <f>IF(一覧様式!R28=0," ",一覧様式!R28)</f>
        <v xml:space="preserve"> </v>
      </c>
    </row>
    <row r="65" spans="2:13" x14ac:dyDescent="0.2">
      <c r="B65" s="16">
        <v>19</v>
      </c>
      <c r="C65" s="5" t="str">
        <f>IF(一覧様式!B29=0,"",計算シート!$H$5)</f>
        <v/>
      </c>
      <c r="D65" s="5" t="str">
        <f>IF(一覧様式!B29=0," ",一覧様式!B29)</f>
        <v xml:space="preserve"> </v>
      </c>
      <c r="E65" s="5" t="str">
        <f>IF(一覧様式!H29=0," ",IF(一覧様式!H29="男",1)+IF(一覧様式!H29="女",2))</f>
        <v xml:space="preserve"> </v>
      </c>
      <c r="F65" s="6" t="str">
        <f>CONCATENATE(一覧様式!C29," ",一覧様式!D29)</f>
        <v xml:space="preserve"> </v>
      </c>
      <c r="G65" s="6" t="str">
        <f>CONCATENATE(一覧様式!E29," ",一覧様式!F29)</f>
        <v xml:space="preserve"> </v>
      </c>
      <c r="H65" s="6" t="str">
        <f>IF(一覧様式!$C29=0," ",一覧様式!$C$3)</f>
        <v xml:space="preserve"> </v>
      </c>
      <c r="I65" s="6" t="str">
        <f>IF(一覧様式!G29=0," ",一覧様式!G29)</f>
        <v xml:space="preserve"> </v>
      </c>
      <c r="J65" s="6" t="str">
        <f>CONCATENATE(一覧様式!N29,一覧様式!O29)</f>
        <v/>
      </c>
      <c r="K65" s="6" t="str">
        <f>IF(一覧様式!P29=0," ",一覧様式!P29)</f>
        <v xml:space="preserve"> </v>
      </c>
      <c r="L65" s="6" t="str">
        <f>IF(一覧様式!Q29=0," ",一覧様式!Q29)</f>
        <v xml:space="preserve"> </v>
      </c>
      <c r="M65" s="20" t="str">
        <f>IF(一覧様式!R29=0," ",一覧様式!R29)</f>
        <v xml:space="preserve"> </v>
      </c>
    </row>
    <row r="66" spans="2:13" x14ac:dyDescent="0.2">
      <c r="B66" s="17">
        <v>20</v>
      </c>
      <c r="C66" s="5" t="str">
        <f>IF(一覧様式!B30=0,"",計算シート!$H$5)</f>
        <v/>
      </c>
      <c r="D66" s="5" t="str">
        <f>IF(一覧様式!B30=0," ",一覧様式!B30)</f>
        <v xml:space="preserve"> </v>
      </c>
      <c r="E66" s="5" t="str">
        <f>IF(一覧様式!H30=0," ",IF(一覧様式!H30="男",1)+IF(一覧様式!H30="女",2))</f>
        <v xml:space="preserve"> </v>
      </c>
      <c r="F66" s="6" t="str">
        <f>CONCATENATE(一覧様式!C30," ",一覧様式!D30)</f>
        <v xml:space="preserve"> </v>
      </c>
      <c r="G66" s="6" t="str">
        <f>CONCATENATE(一覧様式!E30," ",一覧様式!F30)</f>
        <v xml:space="preserve"> </v>
      </c>
      <c r="H66" s="6" t="str">
        <f>IF(一覧様式!$C30=0," ",一覧様式!$C$3)</f>
        <v xml:space="preserve"> </v>
      </c>
      <c r="I66" s="6" t="str">
        <f>IF(一覧様式!G30=0," ",一覧様式!G30)</f>
        <v xml:space="preserve"> </v>
      </c>
      <c r="J66" s="6" t="str">
        <f>CONCATENATE(一覧様式!N30,一覧様式!O30)</f>
        <v/>
      </c>
      <c r="K66" s="6" t="str">
        <f>IF(一覧様式!P30=0," ",一覧様式!P30)</f>
        <v xml:space="preserve"> </v>
      </c>
      <c r="L66" s="6" t="str">
        <f>IF(一覧様式!Q30=0," ",一覧様式!Q30)</f>
        <v xml:space="preserve"> </v>
      </c>
      <c r="M66" s="20" t="str">
        <f>IF(一覧様式!R30=0," ",一覧様式!R30)</f>
        <v xml:space="preserve"> </v>
      </c>
    </row>
    <row r="67" spans="2:13" x14ac:dyDescent="0.2">
      <c r="B67" s="18">
        <v>21</v>
      </c>
      <c r="C67" s="5" t="str">
        <f>IF(一覧様式!B31=0,"",計算シート!$H$5)</f>
        <v/>
      </c>
      <c r="D67" s="5" t="str">
        <f>IF(一覧様式!B31=0," ",一覧様式!B31)</f>
        <v xml:space="preserve"> </v>
      </c>
      <c r="E67" s="5" t="str">
        <f>IF(一覧様式!H31=0," ",IF(一覧様式!H31="男",1)+IF(一覧様式!H31="女",2))</f>
        <v xml:space="preserve"> </v>
      </c>
      <c r="F67" s="6" t="str">
        <f>CONCATENATE(一覧様式!C31," ",一覧様式!D31)</f>
        <v xml:space="preserve"> </v>
      </c>
      <c r="G67" s="6" t="str">
        <f>CONCATENATE(一覧様式!E31," ",一覧様式!F31)</f>
        <v xml:space="preserve"> </v>
      </c>
      <c r="H67" s="6" t="str">
        <f>IF(一覧様式!$C31=0," ",一覧様式!$C$3)</f>
        <v xml:space="preserve"> </v>
      </c>
      <c r="I67" s="6" t="str">
        <f>IF(一覧様式!G31=0," ",一覧様式!G31)</f>
        <v xml:space="preserve"> </v>
      </c>
      <c r="J67" s="6" t="str">
        <f>CONCATENATE(一覧様式!N31,一覧様式!O31)</f>
        <v/>
      </c>
      <c r="K67" s="6" t="str">
        <f>IF(一覧様式!P31=0," ",一覧様式!P31)</f>
        <v xml:space="preserve"> </v>
      </c>
      <c r="L67" s="6" t="str">
        <f>IF(一覧様式!Q31=0," ",一覧様式!Q31)</f>
        <v xml:space="preserve"> </v>
      </c>
      <c r="M67" s="20" t="str">
        <f>IF(一覧様式!R31=0," ",一覧様式!R31)</f>
        <v xml:space="preserve"> </v>
      </c>
    </row>
    <row r="68" spans="2:13" x14ac:dyDescent="0.2">
      <c r="B68" s="16">
        <v>22</v>
      </c>
      <c r="C68" s="5" t="str">
        <f>IF(一覧様式!B32=0,"",計算シート!$H$5)</f>
        <v/>
      </c>
      <c r="D68" s="5" t="str">
        <f>IF(一覧様式!B32=0," ",一覧様式!B32)</f>
        <v xml:space="preserve"> </v>
      </c>
      <c r="E68" s="5" t="str">
        <f>IF(一覧様式!H32=0," ",IF(一覧様式!H32="男",1)+IF(一覧様式!H32="女",2))</f>
        <v xml:space="preserve"> </v>
      </c>
      <c r="F68" s="6" t="str">
        <f>CONCATENATE(一覧様式!C32," ",一覧様式!D32)</f>
        <v xml:space="preserve"> </v>
      </c>
      <c r="G68" s="6" t="str">
        <f>CONCATENATE(一覧様式!E32," ",一覧様式!F32)</f>
        <v xml:space="preserve"> </v>
      </c>
      <c r="H68" s="6" t="str">
        <f>IF(一覧様式!$C32=0," ",一覧様式!$C$3)</f>
        <v xml:space="preserve"> </v>
      </c>
      <c r="I68" s="6" t="str">
        <f>IF(一覧様式!G32=0," ",一覧様式!G32)</f>
        <v xml:space="preserve"> </v>
      </c>
      <c r="J68" s="6" t="str">
        <f>CONCATENATE(一覧様式!N32,一覧様式!O32)</f>
        <v/>
      </c>
      <c r="K68" s="6" t="str">
        <f>IF(一覧様式!P32=0," ",一覧様式!P32)</f>
        <v xml:space="preserve"> </v>
      </c>
      <c r="L68" s="6" t="str">
        <f>IF(一覧様式!Q32=0," ",一覧様式!Q32)</f>
        <v xml:space="preserve"> </v>
      </c>
      <c r="M68" s="20" t="str">
        <f>IF(一覧様式!R32=0," ",一覧様式!R32)</f>
        <v xml:space="preserve"> </v>
      </c>
    </row>
    <row r="69" spans="2:13" x14ac:dyDescent="0.2">
      <c r="B69" s="16">
        <v>23</v>
      </c>
      <c r="C69" s="5" t="str">
        <f>IF(一覧様式!B33=0,"",計算シート!$H$5)</f>
        <v/>
      </c>
      <c r="D69" s="5" t="str">
        <f>IF(一覧様式!B33=0," ",一覧様式!B33)</f>
        <v xml:space="preserve"> </v>
      </c>
      <c r="E69" s="5" t="str">
        <f>IF(一覧様式!H33=0," ",IF(一覧様式!H33="男",1)+IF(一覧様式!H33="女",2))</f>
        <v xml:space="preserve"> </v>
      </c>
      <c r="F69" s="6" t="str">
        <f>CONCATENATE(一覧様式!C33," ",一覧様式!D33)</f>
        <v xml:space="preserve"> </v>
      </c>
      <c r="G69" s="6" t="str">
        <f>CONCATENATE(一覧様式!E33," ",一覧様式!F33)</f>
        <v xml:space="preserve"> </v>
      </c>
      <c r="H69" s="6" t="str">
        <f>IF(一覧様式!$C33=0," ",一覧様式!$C$3)</f>
        <v xml:space="preserve"> </v>
      </c>
      <c r="I69" s="6" t="str">
        <f>IF(一覧様式!G33=0," ",一覧様式!G33)</f>
        <v xml:space="preserve"> </v>
      </c>
      <c r="J69" s="6" t="str">
        <f>CONCATENATE(一覧様式!N33,一覧様式!O33)</f>
        <v/>
      </c>
      <c r="K69" s="6" t="str">
        <f>IF(一覧様式!P33=0," ",一覧様式!P33)</f>
        <v xml:space="preserve"> </v>
      </c>
      <c r="L69" s="6" t="str">
        <f>IF(一覧様式!Q33=0," ",一覧様式!Q33)</f>
        <v xml:space="preserve"> </v>
      </c>
      <c r="M69" s="20" t="str">
        <f>IF(一覧様式!R33=0," ",一覧様式!R33)</f>
        <v xml:space="preserve"> </v>
      </c>
    </row>
    <row r="70" spans="2:13" x14ac:dyDescent="0.2">
      <c r="B70" s="16">
        <v>24</v>
      </c>
      <c r="C70" s="5" t="str">
        <f>IF(一覧様式!B34=0,"",計算シート!$H$5)</f>
        <v/>
      </c>
      <c r="D70" s="5" t="str">
        <f>IF(一覧様式!B34=0," ",一覧様式!B34)</f>
        <v xml:space="preserve"> </v>
      </c>
      <c r="E70" s="5" t="str">
        <f>IF(一覧様式!H34=0," ",IF(一覧様式!H34="男",1)+IF(一覧様式!H34="女",2))</f>
        <v xml:space="preserve"> </v>
      </c>
      <c r="F70" s="6" t="str">
        <f>CONCATENATE(一覧様式!C34," ",一覧様式!D34)</f>
        <v xml:space="preserve"> </v>
      </c>
      <c r="G70" s="6" t="str">
        <f>CONCATENATE(一覧様式!E34," ",一覧様式!F34)</f>
        <v xml:space="preserve"> </v>
      </c>
      <c r="H70" s="6" t="str">
        <f>IF(一覧様式!$C34=0," ",一覧様式!$C$3)</f>
        <v xml:space="preserve"> </v>
      </c>
      <c r="I70" s="6" t="str">
        <f>IF(一覧様式!G34=0," ",一覧様式!G34)</f>
        <v xml:space="preserve"> </v>
      </c>
      <c r="J70" s="6" t="str">
        <f>CONCATENATE(一覧様式!N34,一覧様式!O34)</f>
        <v/>
      </c>
      <c r="K70" s="6" t="str">
        <f>IF(一覧様式!P34=0," ",一覧様式!P34)</f>
        <v xml:space="preserve"> </v>
      </c>
      <c r="L70" s="6" t="str">
        <f>IF(一覧様式!Q34=0," ",一覧様式!Q34)</f>
        <v xml:space="preserve"> </v>
      </c>
      <c r="M70" s="20" t="str">
        <f>IF(一覧様式!R34=0," ",一覧様式!R34)</f>
        <v xml:space="preserve"> </v>
      </c>
    </row>
    <row r="71" spans="2:13" x14ac:dyDescent="0.2">
      <c r="B71" s="17">
        <v>25</v>
      </c>
      <c r="C71" s="5" t="str">
        <f>IF(一覧様式!B35=0,"",計算シート!$H$5)</f>
        <v/>
      </c>
      <c r="D71" s="5" t="str">
        <f>IF(一覧様式!B35=0," ",一覧様式!B35)</f>
        <v xml:space="preserve"> </v>
      </c>
      <c r="E71" s="5" t="str">
        <f>IF(一覧様式!H35=0," ",IF(一覧様式!H35="男",1)+IF(一覧様式!H35="女",2))</f>
        <v xml:space="preserve"> </v>
      </c>
      <c r="F71" s="6" t="str">
        <f>CONCATENATE(一覧様式!C35," ",一覧様式!D35)</f>
        <v xml:space="preserve"> </v>
      </c>
      <c r="G71" s="6" t="str">
        <f>CONCATENATE(一覧様式!E35," ",一覧様式!F35)</f>
        <v xml:space="preserve"> </v>
      </c>
      <c r="H71" s="6" t="str">
        <f>IF(一覧様式!$C35=0," ",一覧様式!$C$3)</f>
        <v xml:space="preserve"> </v>
      </c>
      <c r="I71" s="6" t="str">
        <f>IF(一覧様式!G35=0," ",一覧様式!G35)</f>
        <v xml:space="preserve"> </v>
      </c>
      <c r="J71" s="6" t="str">
        <f>CONCATENATE(一覧様式!N35,一覧様式!O35)</f>
        <v/>
      </c>
      <c r="K71" s="6" t="str">
        <f>IF(一覧様式!P35=0," ",一覧様式!P35)</f>
        <v xml:space="preserve"> </v>
      </c>
      <c r="L71" s="6" t="str">
        <f>IF(一覧様式!Q35=0," ",一覧様式!Q35)</f>
        <v xml:space="preserve"> </v>
      </c>
      <c r="M71" s="20" t="str">
        <f>IF(一覧様式!R35=0," ",一覧様式!R35)</f>
        <v xml:space="preserve"> </v>
      </c>
    </row>
    <row r="72" spans="2:13" x14ac:dyDescent="0.2">
      <c r="B72" s="18">
        <v>26</v>
      </c>
      <c r="C72" s="5" t="str">
        <f>IF(一覧様式!B36=0,"",計算シート!$H$5)</f>
        <v/>
      </c>
      <c r="D72" s="5" t="str">
        <f>IF(一覧様式!B36=0," ",一覧様式!B36)</f>
        <v xml:space="preserve"> </v>
      </c>
      <c r="E72" s="5" t="str">
        <f>IF(一覧様式!H36=0," ",IF(一覧様式!H36="男",1)+IF(一覧様式!H36="女",2))</f>
        <v xml:space="preserve"> </v>
      </c>
      <c r="F72" s="6" t="str">
        <f>CONCATENATE(一覧様式!C36," ",一覧様式!D36)</f>
        <v xml:space="preserve"> </v>
      </c>
      <c r="G72" s="6" t="str">
        <f>CONCATENATE(一覧様式!E36," ",一覧様式!F36)</f>
        <v xml:space="preserve"> </v>
      </c>
      <c r="H72" s="6" t="str">
        <f>IF(一覧様式!$C36=0," ",一覧様式!$C$3)</f>
        <v xml:space="preserve"> </v>
      </c>
      <c r="I72" s="6" t="str">
        <f>IF(一覧様式!G36=0," ",一覧様式!G36)</f>
        <v xml:space="preserve"> </v>
      </c>
      <c r="J72" s="6" t="str">
        <f>CONCATENATE(一覧様式!N36,一覧様式!O36)</f>
        <v/>
      </c>
      <c r="K72" s="6" t="str">
        <f>IF(一覧様式!P36=0," ",一覧様式!P36)</f>
        <v xml:space="preserve"> </v>
      </c>
      <c r="L72" s="6" t="str">
        <f>IF(一覧様式!Q36=0," ",一覧様式!Q36)</f>
        <v xml:space="preserve"> </v>
      </c>
      <c r="M72" s="20" t="str">
        <f>IF(一覧様式!R36=0," ",一覧様式!R36)</f>
        <v xml:space="preserve"> </v>
      </c>
    </row>
    <row r="73" spans="2:13" x14ac:dyDescent="0.2">
      <c r="B73" s="16">
        <v>27</v>
      </c>
      <c r="C73" s="5" t="str">
        <f>IF(一覧様式!B37=0,"",計算シート!$H$5)</f>
        <v/>
      </c>
      <c r="D73" s="5" t="str">
        <f>IF(一覧様式!B37=0," ",一覧様式!B37)</f>
        <v xml:space="preserve"> </v>
      </c>
      <c r="E73" s="5" t="str">
        <f>IF(一覧様式!H37=0," ",IF(一覧様式!H37="男",1)+IF(一覧様式!H37="女",2))</f>
        <v xml:space="preserve"> </v>
      </c>
      <c r="F73" s="6" t="str">
        <f>CONCATENATE(一覧様式!C37," ",一覧様式!D37)</f>
        <v xml:space="preserve"> </v>
      </c>
      <c r="G73" s="6" t="str">
        <f>CONCATENATE(一覧様式!E37," ",一覧様式!F37)</f>
        <v xml:space="preserve"> </v>
      </c>
      <c r="H73" s="6" t="str">
        <f>IF(一覧様式!$C37=0," ",一覧様式!$C$3)</f>
        <v xml:space="preserve"> </v>
      </c>
      <c r="I73" s="6" t="str">
        <f>IF(一覧様式!G37=0," ",一覧様式!G37)</f>
        <v xml:space="preserve"> </v>
      </c>
      <c r="J73" s="6" t="str">
        <f>CONCATENATE(一覧様式!N37,一覧様式!O37)</f>
        <v/>
      </c>
      <c r="K73" s="6" t="str">
        <f>IF(一覧様式!P37=0," ",一覧様式!P37)</f>
        <v xml:space="preserve"> </v>
      </c>
      <c r="L73" s="6" t="str">
        <f>IF(一覧様式!Q37=0," ",一覧様式!Q37)</f>
        <v xml:space="preserve"> </v>
      </c>
      <c r="M73" s="20" t="str">
        <f>IF(一覧様式!R37=0," ",一覧様式!R37)</f>
        <v xml:space="preserve"> </v>
      </c>
    </row>
    <row r="74" spans="2:13" x14ac:dyDescent="0.2">
      <c r="B74" s="16">
        <v>28</v>
      </c>
      <c r="C74" s="5" t="str">
        <f>IF(一覧様式!B38=0,"",計算シート!$H$5)</f>
        <v/>
      </c>
      <c r="D74" s="5" t="str">
        <f>IF(一覧様式!B38=0," ",一覧様式!B38)</f>
        <v xml:space="preserve"> </v>
      </c>
      <c r="E74" s="5" t="str">
        <f>IF(一覧様式!H38=0," ",IF(一覧様式!H38="男",1)+IF(一覧様式!H38="女",2))</f>
        <v xml:space="preserve"> </v>
      </c>
      <c r="F74" s="6" t="str">
        <f>CONCATENATE(一覧様式!C38," ",一覧様式!D38)</f>
        <v xml:space="preserve"> </v>
      </c>
      <c r="G74" s="6" t="str">
        <f>CONCATENATE(一覧様式!E38," ",一覧様式!F38)</f>
        <v xml:space="preserve"> </v>
      </c>
      <c r="H74" s="6" t="str">
        <f>IF(一覧様式!$C38=0," ",一覧様式!$C$3)</f>
        <v xml:space="preserve"> </v>
      </c>
      <c r="I74" s="6" t="str">
        <f>IF(一覧様式!G38=0," ",一覧様式!G38)</f>
        <v xml:space="preserve"> </v>
      </c>
      <c r="J74" s="6" t="str">
        <f>CONCATENATE(一覧様式!N38,一覧様式!O38)</f>
        <v/>
      </c>
      <c r="K74" s="6" t="str">
        <f>IF(一覧様式!P38=0," ",一覧様式!P38)</f>
        <v xml:space="preserve"> </v>
      </c>
      <c r="L74" s="6" t="str">
        <f>IF(一覧様式!Q38=0," ",一覧様式!Q38)</f>
        <v xml:space="preserve"> </v>
      </c>
      <c r="M74" s="20" t="str">
        <f>IF(一覧様式!R38=0," ",一覧様式!R38)</f>
        <v xml:space="preserve"> </v>
      </c>
    </row>
    <row r="75" spans="2:13" x14ac:dyDescent="0.2">
      <c r="B75" s="16">
        <v>29</v>
      </c>
      <c r="C75" s="5" t="str">
        <f>IF(一覧様式!B39=0,"",計算シート!$H$5)</f>
        <v/>
      </c>
      <c r="D75" s="5" t="str">
        <f>IF(一覧様式!B39=0," ",一覧様式!B39)</f>
        <v xml:space="preserve"> </v>
      </c>
      <c r="E75" s="5" t="str">
        <f>IF(一覧様式!H39=0," ",IF(一覧様式!H39="男",1)+IF(一覧様式!H39="女",2))</f>
        <v xml:space="preserve"> </v>
      </c>
      <c r="F75" s="6" t="str">
        <f>CONCATENATE(一覧様式!C39," ",一覧様式!D39)</f>
        <v xml:space="preserve"> </v>
      </c>
      <c r="G75" s="6" t="str">
        <f>CONCATENATE(一覧様式!E39," ",一覧様式!F39)</f>
        <v xml:space="preserve"> </v>
      </c>
      <c r="H75" s="6" t="str">
        <f>IF(一覧様式!$C39=0," ",一覧様式!$C$3)</f>
        <v xml:space="preserve"> </v>
      </c>
      <c r="I75" s="6" t="str">
        <f>IF(一覧様式!G39=0," ",一覧様式!G39)</f>
        <v xml:space="preserve"> </v>
      </c>
      <c r="J75" s="6" t="str">
        <f>CONCATENATE(一覧様式!N39,一覧様式!O39)</f>
        <v/>
      </c>
      <c r="K75" s="6" t="str">
        <f>IF(一覧様式!P39=0," ",一覧様式!P39)</f>
        <v xml:space="preserve"> </v>
      </c>
      <c r="L75" s="6" t="str">
        <f>IF(一覧様式!Q39=0," ",一覧様式!Q39)</f>
        <v xml:space="preserve"> </v>
      </c>
      <c r="M75" s="20" t="str">
        <f>IF(一覧様式!R39=0," ",一覧様式!R39)</f>
        <v xml:space="preserve"> </v>
      </c>
    </row>
    <row r="76" spans="2:13" x14ac:dyDescent="0.2">
      <c r="B76" s="17">
        <v>30</v>
      </c>
      <c r="C76" s="5" t="str">
        <f>IF(一覧様式!B40=0,"",計算シート!$H$5)</f>
        <v/>
      </c>
      <c r="D76" s="5" t="str">
        <f>IF(一覧様式!B40=0," ",一覧様式!B40)</f>
        <v xml:space="preserve"> </v>
      </c>
      <c r="E76" s="5" t="str">
        <f>IF(一覧様式!H40=0," ",IF(一覧様式!H40="男",1)+IF(一覧様式!H40="女",2))</f>
        <v xml:space="preserve"> </v>
      </c>
      <c r="F76" s="6" t="str">
        <f>CONCATENATE(一覧様式!C40," ",一覧様式!D40)</f>
        <v xml:space="preserve"> </v>
      </c>
      <c r="G76" s="6" t="str">
        <f>CONCATENATE(一覧様式!E40," ",一覧様式!F40)</f>
        <v xml:space="preserve"> </v>
      </c>
      <c r="H76" s="6" t="str">
        <f>IF(一覧様式!$C40=0," ",一覧様式!$C$3)</f>
        <v xml:space="preserve"> </v>
      </c>
      <c r="I76" s="6" t="str">
        <f>IF(一覧様式!G40=0," ",一覧様式!G40)</f>
        <v xml:space="preserve"> </v>
      </c>
      <c r="J76" s="6" t="str">
        <f>CONCATENATE(一覧様式!N40,一覧様式!O40)</f>
        <v/>
      </c>
      <c r="K76" s="6" t="str">
        <f>IF(一覧様式!P40=0," ",一覧様式!P40)</f>
        <v xml:space="preserve"> </v>
      </c>
      <c r="L76" s="6" t="str">
        <f>IF(一覧様式!Q40=0," ",一覧様式!Q40)</f>
        <v xml:space="preserve"> </v>
      </c>
      <c r="M76" s="20" t="str">
        <f>IF(一覧様式!R40=0," ",一覧様式!R40)</f>
        <v xml:space="preserve"> </v>
      </c>
    </row>
    <row r="77" spans="2:13" x14ac:dyDescent="0.2">
      <c r="B77" s="18">
        <v>31</v>
      </c>
      <c r="C77" s="5" t="str">
        <f>IF(一覧様式!B41=0,"",計算シート!$H$5)</f>
        <v/>
      </c>
      <c r="D77" s="5" t="str">
        <f>IF(一覧様式!B41=0," ",一覧様式!B41)</f>
        <v xml:space="preserve"> </v>
      </c>
      <c r="E77" s="5" t="str">
        <f>IF(一覧様式!H41=0," ",IF(一覧様式!H41="男",1)+IF(一覧様式!H41="女",2))</f>
        <v xml:space="preserve"> </v>
      </c>
      <c r="F77" s="6" t="str">
        <f>CONCATENATE(一覧様式!C41," ",一覧様式!D41)</f>
        <v xml:space="preserve"> </v>
      </c>
      <c r="G77" s="6" t="str">
        <f>CONCATENATE(一覧様式!E41," ",一覧様式!F41)</f>
        <v xml:space="preserve"> </v>
      </c>
      <c r="H77" s="6" t="str">
        <f>IF(一覧様式!$C41=0," ",一覧様式!$C$3)</f>
        <v xml:space="preserve"> </v>
      </c>
      <c r="I77" s="6" t="str">
        <f>IF(一覧様式!G41=0," ",一覧様式!G41)</f>
        <v xml:space="preserve"> </v>
      </c>
      <c r="J77" s="6" t="str">
        <f>CONCATENATE(一覧様式!N41,一覧様式!O41)</f>
        <v/>
      </c>
      <c r="K77" s="6" t="str">
        <f>IF(一覧様式!P41=0," ",一覧様式!P41)</f>
        <v xml:space="preserve"> </v>
      </c>
      <c r="L77" s="6" t="str">
        <f>IF(一覧様式!Q41=0," ",一覧様式!Q41)</f>
        <v xml:space="preserve"> </v>
      </c>
      <c r="M77" s="20" t="str">
        <f>IF(一覧様式!R41=0," ",一覧様式!R41)</f>
        <v xml:space="preserve"> </v>
      </c>
    </row>
    <row r="78" spans="2:13" x14ac:dyDescent="0.2">
      <c r="B78" s="16">
        <v>32</v>
      </c>
      <c r="C78" s="5" t="str">
        <f>IF(一覧様式!B42=0,"",計算シート!$H$5)</f>
        <v/>
      </c>
      <c r="D78" s="5" t="str">
        <f>IF(一覧様式!B42=0," ",一覧様式!B42)</f>
        <v xml:space="preserve"> </v>
      </c>
      <c r="E78" s="5" t="str">
        <f>IF(一覧様式!H42=0," ",IF(一覧様式!H42="男",1)+IF(一覧様式!H42="女",2))</f>
        <v xml:space="preserve"> </v>
      </c>
      <c r="F78" s="6" t="str">
        <f>CONCATENATE(一覧様式!C42," ",一覧様式!D42)</f>
        <v xml:space="preserve"> </v>
      </c>
      <c r="G78" s="6" t="str">
        <f>CONCATENATE(一覧様式!E42," ",一覧様式!F42)</f>
        <v xml:space="preserve"> </v>
      </c>
      <c r="H78" s="6" t="str">
        <f>IF(一覧様式!$C42=0," ",一覧様式!$C$3)</f>
        <v xml:space="preserve"> </v>
      </c>
      <c r="I78" s="6" t="str">
        <f>IF(一覧様式!G42=0," ",一覧様式!G42)</f>
        <v xml:space="preserve"> </v>
      </c>
      <c r="J78" s="6" t="str">
        <f>CONCATENATE(一覧様式!N42,一覧様式!O42)</f>
        <v/>
      </c>
      <c r="K78" s="6" t="str">
        <f>IF(一覧様式!P42=0," ",一覧様式!P42)</f>
        <v xml:space="preserve"> </v>
      </c>
      <c r="L78" s="6" t="str">
        <f>IF(一覧様式!Q42=0," ",一覧様式!Q42)</f>
        <v xml:space="preserve"> </v>
      </c>
      <c r="M78" s="20" t="str">
        <f>IF(一覧様式!R42=0," ",一覧様式!R42)</f>
        <v xml:space="preserve"> </v>
      </c>
    </row>
    <row r="79" spans="2:13" x14ac:dyDescent="0.2">
      <c r="B79" s="16">
        <v>33</v>
      </c>
      <c r="C79" s="5" t="str">
        <f>IF(一覧様式!B43=0,"",計算シート!$H$5)</f>
        <v/>
      </c>
      <c r="D79" s="5" t="str">
        <f>IF(一覧様式!B43=0," ",一覧様式!B43)</f>
        <v xml:space="preserve"> </v>
      </c>
      <c r="E79" s="5" t="str">
        <f>IF(一覧様式!H43=0," ",IF(一覧様式!H43="男",1)+IF(一覧様式!H43="女",2))</f>
        <v xml:space="preserve"> </v>
      </c>
      <c r="F79" s="6" t="str">
        <f>CONCATENATE(一覧様式!C43," ",一覧様式!D43)</f>
        <v xml:space="preserve"> </v>
      </c>
      <c r="G79" s="6" t="str">
        <f>CONCATENATE(一覧様式!E43," ",一覧様式!F43)</f>
        <v xml:space="preserve"> </v>
      </c>
      <c r="H79" s="6" t="str">
        <f>IF(一覧様式!$C43=0," ",一覧様式!$C$3)</f>
        <v xml:space="preserve"> </v>
      </c>
      <c r="I79" s="6" t="str">
        <f>IF(一覧様式!G43=0," ",一覧様式!G43)</f>
        <v xml:space="preserve"> </v>
      </c>
      <c r="J79" s="6" t="str">
        <f>CONCATENATE(一覧様式!N43,一覧様式!O43)</f>
        <v/>
      </c>
      <c r="K79" s="6" t="str">
        <f>IF(一覧様式!P43=0," ",一覧様式!P43)</f>
        <v xml:space="preserve"> </v>
      </c>
      <c r="L79" s="6" t="str">
        <f>IF(一覧様式!Q43=0," ",一覧様式!Q43)</f>
        <v xml:space="preserve"> </v>
      </c>
      <c r="M79" s="20" t="str">
        <f>IF(一覧様式!R43=0," ",一覧様式!R43)</f>
        <v xml:space="preserve"> </v>
      </c>
    </row>
    <row r="80" spans="2:13" x14ac:dyDescent="0.2">
      <c r="B80" s="16">
        <v>34</v>
      </c>
      <c r="C80" s="5" t="str">
        <f>IF(一覧様式!B44=0,"",計算シート!$H$5)</f>
        <v/>
      </c>
      <c r="D80" s="5" t="str">
        <f>IF(一覧様式!B44=0," ",一覧様式!B44)</f>
        <v xml:space="preserve"> </v>
      </c>
      <c r="E80" s="5" t="str">
        <f>IF(一覧様式!H44=0," ",IF(一覧様式!H44="男",1)+IF(一覧様式!H44="女",2))</f>
        <v xml:space="preserve"> </v>
      </c>
      <c r="F80" s="6" t="str">
        <f>CONCATENATE(一覧様式!C44," ",一覧様式!D44)</f>
        <v xml:space="preserve"> </v>
      </c>
      <c r="G80" s="6" t="str">
        <f>CONCATENATE(一覧様式!E44," ",一覧様式!F44)</f>
        <v xml:space="preserve"> </v>
      </c>
      <c r="H80" s="6" t="str">
        <f>IF(一覧様式!$C44=0," ",一覧様式!$C$3)</f>
        <v xml:space="preserve"> </v>
      </c>
      <c r="I80" s="6" t="str">
        <f>IF(一覧様式!G44=0," ",一覧様式!G44)</f>
        <v xml:space="preserve"> </v>
      </c>
      <c r="J80" s="6" t="str">
        <f>CONCATENATE(一覧様式!N44,一覧様式!O44)</f>
        <v/>
      </c>
      <c r="K80" s="6" t="str">
        <f>IF(一覧様式!P44=0," ",一覧様式!P44)</f>
        <v xml:space="preserve"> </v>
      </c>
      <c r="L80" s="6" t="str">
        <f>IF(一覧様式!Q44=0," ",一覧様式!Q44)</f>
        <v xml:space="preserve"> </v>
      </c>
      <c r="M80" s="20" t="str">
        <f>IF(一覧様式!R44=0," ",一覧様式!R44)</f>
        <v xml:space="preserve"> </v>
      </c>
    </row>
    <row r="81" spans="2:13" x14ac:dyDescent="0.2">
      <c r="B81" s="17">
        <v>35</v>
      </c>
      <c r="C81" s="5" t="str">
        <f>IF(一覧様式!B45=0,"",計算シート!$H$5)</f>
        <v/>
      </c>
      <c r="D81" s="5" t="str">
        <f>IF(一覧様式!B45=0," ",一覧様式!B45)</f>
        <v xml:space="preserve"> </v>
      </c>
      <c r="E81" s="5" t="str">
        <f>IF(一覧様式!H45=0," ",IF(一覧様式!H45="男",1)+IF(一覧様式!H45="女",2))</f>
        <v xml:space="preserve"> </v>
      </c>
      <c r="F81" s="6" t="str">
        <f>CONCATENATE(一覧様式!C45," ",一覧様式!D45)</f>
        <v xml:space="preserve"> </v>
      </c>
      <c r="G81" s="6" t="str">
        <f>CONCATENATE(一覧様式!E45," ",一覧様式!F45)</f>
        <v xml:space="preserve"> </v>
      </c>
      <c r="H81" s="6" t="str">
        <f>IF(一覧様式!$C45=0," ",一覧様式!$C$3)</f>
        <v xml:space="preserve"> </v>
      </c>
      <c r="I81" s="6" t="str">
        <f>IF(一覧様式!G45=0," ",一覧様式!G45)</f>
        <v xml:space="preserve"> </v>
      </c>
      <c r="J81" s="6" t="str">
        <f>CONCATENATE(一覧様式!N45,一覧様式!O45)</f>
        <v/>
      </c>
      <c r="K81" s="6" t="str">
        <f>IF(一覧様式!P45=0," ",一覧様式!P45)</f>
        <v xml:space="preserve"> </v>
      </c>
      <c r="L81" s="6" t="str">
        <f>IF(一覧様式!Q45=0," ",一覧様式!Q45)</f>
        <v xml:space="preserve"> </v>
      </c>
      <c r="M81" s="20" t="str">
        <f>IF(一覧様式!R45=0," ",一覧様式!R45)</f>
        <v xml:space="preserve"> </v>
      </c>
    </row>
    <row r="82" spans="2:13" x14ac:dyDescent="0.2">
      <c r="B82" s="18">
        <v>36</v>
      </c>
      <c r="C82" s="5" t="str">
        <f>IF(一覧様式!B46=0,"",計算シート!$H$5)</f>
        <v/>
      </c>
      <c r="D82" s="5" t="str">
        <f>IF(一覧様式!B46=0," ",一覧様式!B46)</f>
        <v xml:space="preserve"> </v>
      </c>
      <c r="E82" s="5" t="str">
        <f>IF(一覧様式!H46=0," ",IF(一覧様式!H46="男",1)+IF(一覧様式!H46="女",2))</f>
        <v xml:space="preserve"> </v>
      </c>
      <c r="F82" s="6" t="str">
        <f>CONCATENATE(一覧様式!C46," ",一覧様式!D46)</f>
        <v xml:space="preserve"> </v>
      </c>
      <c r="G82" s="6" t="str">
        <f>CONCATENATE(一覧様式!E46," ",一覧様式!F46)</f>
        <v xml:space="preserve"> </v>
      </c>
      <c r="H82" s="6" t="str">
        <f>IF(一覧様式!$C46=0," ",一覧様式!$C$3)</f>
        <v xml:space="preserve"> </v>
      </c>
      <c r="I82" s="6" t="str">
        <f>IF(一覧様式!G46=0," ",一覧様式!G46)</f>
        <v xml:space="preserve"> </v>
      </c>
      <c r="J82" s="6" t="str">
        <f>CONCATENATE(一覧様式!N46,一覧様式!O46)</f>
        <v/>
      </c>
      <c r="K82" s="6" t="str">
        <f>IF(一覧様式!P46=0," ",一覧様式!P46)</f>
        <v xml:space="preserve"> </v>
      </c>
      <c r="L82" s="6" t="str">
        <f>IF(一覧様式!Q46=0," ",一覧様式!Q46)</f>
        <v xml:space="preserve"> </v>
      </c>
      <c r="M82" s="20" t="str">
        <f>IF(一覧様式!R46=0," ",一覧様式!R46)</f>
        <v xml:space="preserve"> </v>
      </c>
    </row>
    <row r="83" spans="2:13" x14ac:dyDescent="0.2">
      <c r="B83" s="16">
        <v>37</v>
      </c>
      <c r="C83" s="5" t="str">
        <f>IF(一覧様式!B47=0,"",計算シート!$H$5)</f>
        <v/>
      </c>
      <c r="D83" s="5" t="str">
        <f>IF(一覧様式!B47=0," ",一覧様式!B47)</f>
        <v xml:space="preserve"> </v>
      </c>
      <c r="E83" s="5" t="str">
        <f>IF(一覧様式!H47=0," ",IF(一覧様式!H47="男",1)+IF(一覧様式!H47="女",2))</f>
        <v xml:space="preserve"> </v>
      </c>
      <c r="F83" s="6" t="str">
        <f>CONCATENATE(一覧様式!C47," ",一覧様式!D47)</f>
        <v xml:space="preserve"> </v>
      </c>
      <c r="G83" s="6" t="str">
        <f>CONCATENATE(一覧様式!E47," ",一覧様式!F47)</f>
        <v xml:space="preserve"> </v>
      </c>
      <c r="H83" s="6" t="str">
        <f>IF(一覧様式!$C47=0," ",一覧様式!$C$3)</f>
        <v xml:space="preserve"> </v>
      </c>
      <c r="I83" s="6" t="str">
        <f>IF(一覧様式!G47=0," ",一覧様式!G47)</f>
        <v xml:space="preserve"> </v>
      </c>
      <c r="J83" s="6" t="str">
        <f>CONCATENATE(一覧様式!N47,一覧様式!O47)</f>
        <v/>
      </c>
      <c r="K83" s="6" t="str">
        <f>IF(一覧様式!P47=0," ",一覧様式!P47)</f>
        <v xml:space="preserve"> </v>
      </c>
      <c r="L83" s="6" t="str">
        <f>IF(一覧様式!Q47=0," ",一覧様式!Q47)</f>
        <v xml:space="preserve"> </v>
      </c>
      <c r="M83" s="20" t="str">
        <f>IF(一覧様式!R47=0," ",一覧様式!R47)</f>
        <v xml:space="preserve"> </v>
      </c>
    </row>
    <row r="84" spans="2:13" x14ac:dyDescent="0.2">
      <c r="B84" s="16">
        <v>38</v>
      </c>
      <c r="C84" s="5" t="str">
        <f>IF(一覧様式!B48=0,"",計算シート!$H$5)</f>
        <v/>
      </c>
      <c r="D84" s="5" t="str">
        <f>IF(一覧様式!B48=0," ",一覧様式!B48)</f>
        <v xml:space="preserve"> </v>
      </c>
      <c r="E84" s="5" t="str">
        <f>IF(一覧様式!H48=0," ",IF(一覧様式!H48="男",1)+IF(一覧様式!H48="女",2))</f>
        <v xml:space="preserve"> </v>
      </c>
      <c r="F84" s="6" t="str">
        <f>CONCATENATE(一覧様式!C48," ",一覧様式!D48)</f>
        <v xml:space="preserve"> </v>
      </c>
      <c r="G84" s="6" t="str">
        <f>CONCATENATE(一覧様式!E48," ",一覧様式!F48)</f>
        <v xml:space="preserve"> </v>
      </c>
      <c r="H84" s="6" t="str">
        <f>IF(一覧様式!$C48=0," ",一覧様式!$C$3)</f>
        <v xml:space="preserve"> </v>
      </c>
      <c r="I84" s="6" t="str">
        <f>IF(一覧様式!G48=0," ",一覧様式!G48)</f>
        <v xml:space="preserve"> </v>
      </c>
      <c r="J84" s="6" t="str">
        <f>CONCATENATE(一覧様式!N48,一覧様式!O48)</f>
        <v/>
      </c>
      <c r="K84" s="6" t="str">
        <f>IF(一覧様式!P48=0," ",一覧様式!P48)</f>
        <v xml:space="preserve"> </v>
      </c>
      <c r="L84" s="6" t="str">
        <f>IF(一覧様式!Q48=0," ",一覧様式!Q48)</f>
        <v xml:space="preserve"> </v>
      </c>
      <c r="M84" s="20" t="str">
        <f>IF(一覧様式!R48=0," ",一覧様式!R48)</f>
        <v xml:space="preserve"> </v>
      </c>
    </row>
    <row r="85" spans="2:13" x14ac:dyDescent="0.2">
      <c r="B85" s="16">
        <v>39</v>
      </c>
      <c r="C85" s="5" t="str">
        <f>IF(一覧様式!B49=0,"",計算シート!$H$5)</f>
        <v/>
      </c>
      <c r="D85" s="5" t="str">
        <f>IF(一覧様式!B49=0," ",一覧様式!B49)</f>
        <v xml:space="preserve"> </v>
      </c>
      <c r="E85" s="5" t="str">
        <f>IF(一覧様式!H49=0," ",IF(一覧様式!H49="男",1)+IF(一覧様式!H49="女",2))</f>
        <v xml:space="preserve"> </v>
      </c>
      <c r="F85" s="6" t="str">
        <f>CONCATENATE(一覧様式!C49," ",一覧様式!D49)</f>
        <v xml:space="preserve"> </v>
      </c>
      <c r="G85" s="6" t="str">
        <f>CONCATENATE(一覧様式!E49," ",一覧様式!F49)</f>
        <v xml:space="preserve"> </v>
      </c>
      <c r="H85" s="6" t="str">
        <f>IF(一覧様式!$C49=0," ",一覧様式!$C$3)</f>
        <v xml:space="preserve"> </v>
      </c>
      <c r="I85" s="6" t="str">
        <f>IF(一覧様式!G49=0," ",一覧様式!G49)</f>
        <v xml:space="preserve"> </v>
      </c>
      <c r="J85" s="6" t="str">
        <f>CONCATENATE(一覧様式!N49,一覧様式!O49)</f>
        <v/>
      </c>
      <c r="K85" s="6" t="str">
        <f>IF(一覧様式!P49=0," ",一覧様式!P49)</f>
        <v xml:space="preserve"> </v>
      </c>
      <c r="L85" s="6" t="str">
        <f>IF(一覧様式!Q49=0," ",一覧様式!Q49)</f>
        <v xml:space="preserve"> </v>
      </c>
      <c r="M85" s="20" t="str">
        <f>IF(一覧様式!R49=0," ",一覧様式!R49)</f>
        <v xml:space="preserve"> </v>
      </c>
    </row>
    <row r="86" spans="2:13" x14ac:dyDescent="0.2">
      <c r="B86" s="22">
        <v>40</v>
      </c>
      <c r="C86" s="5" t="str">
        <f>IF(一覧様式!B50=0,"",計算シート!$H$5)</f>
        <v/>
      </c>
      <c r="D86" s="5" t="str">
        <f>IF(一覧様式!B50=0," ",一覧様式!B50)</f>
        <v xml:space="preserve"> </v>
      </c>
      <c r="E86" s="5" t="str">
        <f>IF(一覧様式!H50=0," ",IF(一覧様式!H50="男",1)+IF(一覧様式!H50="女",2))</f>
        <v xml:space="preserve"> </v>
      </c>
      <c r="F86" s="6" t="str">
        <f>CONCATENATE(一覧様式!C50," ",一覧様式!D50)</f>
        <v xml:space="preserve"> </v>
      </c>
      <c r="G86" s="6" t="str">
        <f>CONCATENATE(一覧様式!E50," ",一覧様式!F50)</f>
        <v xml:space="preserve"> </v>
      </c>
      <c r="H86" s="6" t="str">
        <f>IF(一覧様式!$C50=0," ",一覧様式!$C$3)</f>
        <v xml:space="preserve"> </v>
      </c>
      <c r="I86" s="6" t="str">
        <f>IF(一覧様式!G50=0," ",一覧様式!G50)</f>
        <v xml:space="preserve"> </v>
      </c>
      <c r="J86" s="6" t="str">
        <f>CONCATENATE(一覧様式!N50,一覧様式!O50)</f>
        <v/>
      </c>
      <c r="K86" s="6" t="str">
        <f>IF(一覧様式!P50=0," ",一覧様式!P50)</f>
        <v xml:space="preserve"> </v>
      </c>
      <c r="L86" s="6" t="str">
        <f>IF(一覧様式!Q50=0," ",一覧様式!Q50)</f>
        <v xml:space="preserve"> </v>
      </c>
      <c r="M86" s="20" t="str">
        <f>IF(一覧様式!R50=0," ",一覧様式!R50)</f>
        <v xml:space="preserve"> </v>
      </c>
    </row>
    <row r="87" spans="2:13" x14ac:dyDescent="0.2">
      <c r="B87" s="18">
        <v>41</v>
      </c>
      <c r="C87" s="5" t="str">
        <f>IF(一覧様式!B51=0,"",計算シート!$H$5)</f>
        <v/>
      </c>
      <c r="D87" s="5" t="str">
        <f>IF(一覧様式!B51=0," ",一覧様式!B51)</f>
        <v xml:space="preserve"> </v>
      </c>
      <c r="E87" s="5" t="str">
        <f>IF(一覧様式!H51=0," ",IF(一覧様式!H51="男",1)+IF(一覧様式!H51="女",2))</f>
        <v xml:space="preserve"> </v>
      </c>
      <c r="F87" s="6" t="str">
        <f>CONCATENATE(一覧様式!C51," ",一覧様式!D51)</f>
        <v xml:space="preserve"> </v>
      </c>
      <c r="G87" s="6" t="str">
        <f>CONCATENATE(一覧様式!E51," ",一覧様式!F51)</f>
        <v xml:space="preserve"> </v>
      </c>
      <c r="H87" s="6" t="str">
        <f>IF(一覧様式!$C51=0," ",一覧様式!$C$3)</f>
        <v xml:space="preserve"> </v>
      </c>
      <c r="I87" s="6" t="str">
        <f>IF(一覧様式!G51=0," ",一覧様式!G51)</f>
        <v xml:space="preserve"> </v>
      </c>
      <c r="J87" s="6" t="str">
        <f>CONCATENATE(一覧様式!N51,一覧様式!O51)</f>
        <v/>
      </c>
      <c r="K87" s="6" t="str">
        <f>IF(一覧様式!P51=0," ",一覧様式!P51)</f>
        <v xml:space="preserve"> </v>
      </c>
      <c r="L87" s="6" t="str">
        <f>IF(一覧様式!Q51=0," ",一覧様式!Q51)</f>
        <v xml:space="preserve"> </v>
      </c>
      <c r="M87" s="20" t="str">
        <f>IF(一覧様式!R51=0," ",一覧様式!R51)</f>
        <v xml:space="preserve"> </v>
      </c>
    </row>
    <row r="88" spans="2:13" x14ac:dyDescent="0.2">
      <c r="B88" s="16">
        <v>42</v>
      </c>
      <c r="C88" s="5" t="str">
        <f>IF(一覧様式!B52=0,"",計算シート!$H$5)</f>
        <v/>
      </c>
      <c r="D88" s="5" t="str">
        <f>IF(一覧様式!B52=0," ",一覧様式!B52)</f>
        <v xml:space="preserve"> </v>
      </c>
      <c r="E88" s="5" t="str">
        <f>IF(一覧様式!H52=0," ",IF(一覧様式!H52="男",1)+IF(一覧様式!H52="女",2))</f>
        <v xml:space="preserve"> </v>
      </c>
      <c r="F88" s="6" t="str">
        <f>CONCATENATE(一覧様式!C52," ",一覧様式!D52)</f>
        <v xml:space="preserve"> </v>
      </c>
      <c r="G88" s="6" t="str">
        <f>CONCATENATE(一覧様式!E52," ",一覧様式!F52)</f>
        <v xml:space="preserve"> </v>
      </c>
      <c r="H88" s="6" t="str">
        <f>IF(一覧様式!$C52=0," ",一覧様式!$C$3)</f>
        <v xml:space="preserve"> </v>
      </c>
      <c r="I88" s="6" t="str">
        <f>IF(一覧様式!G52=0," ",一覧様式!G52)</f>
        <v xml:space="preserve"> </v>
      </c>
      <c r="J88" s="6" t="str">
        <f>CONCATENATE(一覧様式!N52,一覧様式!O52)</f>
        <v/>
      </c>
      <c r="K88" s="6" t="str">
        <f>IF(一覧様式!P52=0," ",一覧様式!P52)</f>
        <v xml:space="preserve"> </v>
      </c>
      <c r="L88" s="6" t="str">
        <f>IF(一覧様式!Q52=0," ",一覧様式!Q52)</f>
        <v xml:space="preserve"> </v>
      </c>
      <c r="M88" s="20" t="str">
        <f>IF(一覧様式!R52=0," ",一覧様式!R52)</f>
        <v xml:space="preserve"> </v>
      </c>
    </row>
    <row r="89" spans="2:13" x14ac:dyDescent="0.2">
      <c r="B89" s="16">
        <v>43</v>
      </c>
      <c r="C89" s="5" t="str">
        <f>IF(一覧様式!B53=0,"",計算シート!$H$5)</f>
        <v/>
      </c>
      <c r="D89" s="5" t="str">
        <f>IF(一覧様式!B53=0," ",一覧様式!B53)</f>
        <v xml:space="preserve"> </v>
      </c>
      <c r="E89" s="5" t="str">
        <f>IF(一覧様式!H53=0," ",IF(一覧様式!H53="男",1)+IF(一覧様式!H53="女",2))</f>
        <v xml:space="preserve"> </v>
      </c>
      <c r="F89" s="6" t="str">
        <f>CONCATENATE(一覧様式!C53," ",一覧様式!D53)</f>
        <v xml:space="preserve"> </v>
      </c>
      <c r="G89" s="6" t="str">
        <f>CONCATENATE(一覧様式!E53," ",一覧様式!F53)</f>
        <v xml:space="preserve"> </v>
      </c>
      <c r="H89" s="6" t="str">
        <f>IF(一覧様式!$C53=0," ",一覧様式!$C$3)</f>
        <v xml:space="preserve"> </v>
      </c>
      <c r="I89" s="6" t="str">
        <f>IF(一覧様式!G53=0," ",一覧様式!G53)</f>
        <v xml:space="preserve"> </v>
      </c>
      <c r="J89" s="6" t="str">
        <f>CONCATENATE(一覧様式!N53,一覧様式!O53)</f>
        <v/>
      </c>
      <c r="K89" s="6" t="str">
        <f>IF(一覧様式!P53=0," ",一覧様式!P53)</f>
        <v xml:space="preserve"> </v>
      </c>
      <c r="L89" s="6" t="str">
        <f>IF(一覧様式!Q53=0," ",一覧様式!Q53)</f>
        <v xml:space="preserve"> </v>
      </c>
      <c r="M89" s="20" t="str">
        <f>IF(一覧様式!R53=0," ",一覧様式!R53)</f>
        <v xml:space="preserve"> </v>
      </c>
    </row>
    <row r="90" spans="2:13" x14ac:dyDescent="0.2">
      <c r="B90" s="16">
        <v>44</v>
      </c>
      <c r="C90" s="5" t="str">
        <f>IF(一覧様式!B54=0,"",計算シート!$H$5)</f>
        <v/>
      </c>
      <c r="D90" s="5" t="str">
        <f>IF(一覧様式!B54=0," ",一覧様式!B54)</f>
        <v xml:space="preserve"> </v>
      </c>
      <c r="E90" s="5" t="str">
        <f>IF(一覧様式!H54=0," ",IF(一覧様式!H54="男",1)+IF(一覧様式!H54="女",2))</f>
        <v xml:space="preserve"> </v>
      </c>
      <c r="F90" s="6" t="str">
        <f>CONCATENATE(一覧様式!C54," ",一覧様式!D54)</f>
        <v xml:space="preserve"> </v>
      </c>
      <c r="G90" s="6" t="str">
        <f>CONCATENATE(一覧様式!E54," ",一覧様式!F54)</f>
        <v xml:space="preserve"> </v>
      </c>
      <c r="H90" s="6" t="str">
        <f>IF(一覧様式!$C54=0," ",一覧様式!$C$3)</f>
        <v xml:space="preserve"> </v>
      </c>
      <c r="I90" s="6" t="str">
        <f>IF(一覧様式!G54=0," ",一覧様式!G54)</f>
        <v xml:space="preserve"> </v>
      </c>
      <c r="J90" s="6" t="str">
        <f>CONCATENATE(一覧様式!N54,一覧様式!O54)</f>
        <v/>
      </c>
      <c r="K90" s="6" t="str">
        <f>IF(一覧様式!P54=0," ",一覧様式!P54)</f>
        <v xml:space="preserve"> </v>
      </c>
      <c r="L90" s="6" t="str">
        <f>IF(一覧様式!Q54=0," ",一覧様式!Q54)</f>
        <v xml:space="preserve"> </v>
      </c>
      <c r="M90" s="20" t="str">
        <f>IF(一覧様式!R54=0," ",一覧様式!R54)</f>
        <v xml:space="preserve"> </v>
      </c>
    </row>
    <row r="91" spans="2:13" x14ac:dyDescent="0.2">
      <c r="B91" s="23">
        <v>45</v>
      </c>
      <c r="C91" s="11" t="str">
        <f>IF(一覧様式!B55=0,"",計算シート!$H$5)</f>
        <v/>
      </c>
      <c r="D91" s="11" t="str">
        <f>IF(一覧様式!B55=0," ",一覧様式!B55)</f>
        <v xml:space="preserve"> </v>
      </c>
      <c r="E91" s="11" t="str">
        <f>IF(一覧様式!H55=0," ",IF(一覧様式!H55="男",1)+IF(一覧様式!H55="女",2))</f>
        <v xml:space="preserve"> </v>
      </c>
      <c r="F91" s="12" t="str">
        <f>CONCATENATE(一覧様式!C55," ",一覧様式!D55)</f>
        <v xml:space="preserve"> </v>
      </c>
      <c r="G91" s="12" t="str">
        <f>CONCATENATE(一覧様式!E55," ",一覧様式!F55)</f>
        <v xml:space="preserve"> </v>
      </c>
      <c r="H91" s="12" t="str">
        <f>IF(一覧様式!$C55=0," ",一覧様式!$C$3)</f>
        <v xml:space="preserve"> </v>
      </c>
      <c r="I91" s="12" t="str">
        <f>IF(一覧様式!G55=0," ",一覧様式!G55)</f>
        <v xml:space="preserve"> </v>
      </c>
      <c r="J91" s="12" t="str">
        <f>CONCATENATE(一覧様式!N55,一覧様式!O55)</f>
        <v/>
      </c>
      <c r="K91" s="12" t="str">
        <f>IF(一覧様式!P55=0," ",一覧様式!P55)</f>
        <v xml:space="preserve"> </v>
      </c>
      <c r="L91" s="12" t="str">
        <f>IF(一覧様式!Q55=0," ",一覧様式!Q55)</f>
        <v xml:space="preserve"> </v>
      </c>
      <c r="M91" s="24" t="str">
        <f>IF(一覧様式!R55=0," ",一覧様式!R55)</f>
        <v xml:space="preserve"> </v>
      </c>
    </row>
    <row r="92" spans="2:13" x14ac:dyDescent="0.2">
      <c r="C92" s="5"/>
      <c r="D92" s="5"/>
      <c r="E92" s="5"/>
      <c r="F92" s="6"/>
      <c r="G92" s="6"/>
      <c r="H92" s="6"/>
      <c r="I92" s="6"/>
      <c r="J92" s="6"/>
      <c r="K92" s="6"/>
      <c r="L92" s="6"/>
      <c r="M92" s="6"/>
    </row>
    <row r="93" spans="2:13" x14ac:dyDescent="0.2">
      <c r="C93" s="5"/>
      <c r="D93" s="5"/>
      <c r="E93" s="5"/>
      <c r="F93" s="6"/>
      <c r="G93" s="6"/>
      <c r="H93" s="6"/>
      <c r="I93" s="6"/>
      <c r="J93" s="6"/>
      <c r="K93" s="6"/>
      <c r="L93" s="6"/>
      <c r="M93" s="6"/>
    </row>
    <row r="94" spans="2:13" x14ac:dyDescent="0.2">
      <c r="C94" s="5"/>
      <c r="D94" s="5"/>
      <c r="E94" s="5"/>
      <c r="F94" s="6"/>
      <c r="G94" s="6"/>
      <c r="H94" s="6"/>
      <c r="I94" s="6"/>
      <c r="J94" s="6"/>
      <c r="K94" s="6"/>
      <c r="L94" s="6"/>
      <c r="M94" s="6"/>
    </row>
    <row r="95" spans="2:13" x14ac:dyDescent="0.2">
      <c r="C95" s="5"/>
      <c r="D95" s="5"/>
      <c r="E95" s="5"/>
      <c r="F95" s="6"/>
      <c r="G95" s="6"/>
      <c r="H95" s="6"/>
      <c r="I95" s="6"/>
      <c r="J95" s="6"/>
      <c r="K95" s="6"/>
      <c r="L95" s="6"/>
      <c r="M95" s="6"/>
    </row>
    <row r="96" spans="2:13" x14ac:dyDescent="0.2">
      <c r="C96" s="5"/>
      <c r="D96" s="5"/>
      <c r="E96" s="5"/>
      <c r="F96" s="6"/>
      <c r="G96" s="6"/>
      <c r="H96" s="6"/>
      <c r="I96" s="6"/>
      <c r="J96" s="6"/>
      <c r="K96" s="6"/>
      <c r="L96" s="6"/>
      <c r="M96" s="6"/>
    </row>
    <row r="97" spans="3:13" x14ac:dyDescent="0.2">
      <c r="C97" s="5"/>
      <c r="D97" s="5"/>
      <c r="E97" s="5"/>
      <c r="F97" s="6"/>
      <c r="G97" s="6"/>
      <c r="H97" s="6"/>
      <c r="I97" s="6"/>
      <c r="J97" s="6"/>
      <c r="K97" s="6"/>
      <c r="L97" s="6"/>
      <c r="M97" s="6"/>
    </row>
    <row r="98" spans="3:13" x14ac:dyDescent="0.2">
      <c r="C98" s="5"/>
      <c r="D98" s="5"/>
      <c r="E98" s="5"/>
      <c r="F98" s="6"/>
      <c r="G98" s="6"/>
      <c r="H98" s="6"/>
      <c r="I98" s="6"/>
      <c r="J98" s="6"/>
      <c r="K98" s="6"/>
      <c r="L98" s="6"/>
      <c r="M98" s="6"/>
    </row>
    <row r="99" spans="3:13" x14ac:dyDescent="0.2">
      <c r="C99" s="5"/>
      <c r="D99" s="5"/>
      <c r="E99" s="5"/>
      <c r="F99" s="6"/>
      <c r="G99" s="6"/>
      <c r="H99" s="6"/>
      <c r="I99" s="6"/>
      <c r="J99" s="6"/>
      <c r="K99" s="6"/>
      <c r="L99" s="6"/>
      <c r="M99" s="6"/>
    </row>
    <row r="100" spans="3:13" x14ac:dyDescent="0.2">
      <c r="C100" s="5"/>
      <c r="D100" s="5"/>
      <c r="E100" s="5"/>
      <c r="F100" s="6"/>
      <c r="G100" s="6"/>
      <c r="H100" s="6"/>
      <c r="I100" s="6"/>
      <c r="J100" s="6"/>
      <c r="K100" s="6"/>
      <c r="L100" s="6"/>
      <c r="M100" s="6"/>
    </row>
    <row r="101" spans="3:13" x14ac:dyDescent="0.2">
      <c r="F101" s="6"/>
      <c r="H101" s="6"/>
    </row>
    <row r="102" spans="3:13" x14ac:dyDescent="0.2">
      <c r="F102" s="6"/>
      <c r="H102" s="6"/>
    </row>
    <row r="103" spans="3:13" x14ac:dyDescent="0.2">
      <c r="F103" s="6"/>
      <c r="H103" s="6"/>
    </row>
    <row r="104" spans="3:13" x14ac:dyDescent="0.2">
      <c r="F104" s="6"/>
      <c r="H104" s="6"/>
    </row>
    <row r="105" spans="3:13" x14ac:dyDescent="0.2">
      <c r="F105" s="6"/>
      <c r="H105" s="6"/>
    </row>
    <row r="106" spans="3:13" x14ac:dyDescent="0.2">
      <c r="F106" s="6"/>
      <c r="H106" s="6"/>
    </row>
    <row r="107" spans="3:13" x14ac:dyDescent="0.2">
      <c r="F107" s="6"/>
      <c r="H107" s="6"/>
    </row>
    <row r="108" spans="3:13" x14ac:dyDescent="0.2">
      <c r="F108" s="6"/>
      <c r="H108" s="6"/>
    </row>
    <row r="109" spans="3:13" x14ac:dyDescent="0.2">
      <c r="F109" s="6"/>
      <c r="H109" s="6"/>
    </row>
    <row r="110" spans="3:13" x14ac:dyDescent="0.2">
      <c r="F110" s="6"/>
      <c r="H110" s="6"/>
    </row>
    <row r="111" spans="3:13" x14ac:dyDescent="0.2">
      <c r="F111" s="6"/>
    </row>
    <row r="112" spans="3:13"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row r="143" spans="6:6" x14ac:dyDescent="0.2">
      <c r="F143" s="6"/>
    </row>
    <row r="144" spans="6:6" x14ac:dyDescent="0.2">
      <c r="F144" s="6"/>
    </row>
    <row r="145" spans="6:6" x14ac:dyDescent="0.2">
      <c r="F145" s="6"/>
    </row>
    <row r="146" spans="6:6" x14ac:dyDescent="0.2">
      <c r="F146" s="6"/>
    </row>
    <row r="147" spans="6:6" x14ac:dyDescent="0.2">
      <c r="F147" s="6"/>
    </row>
    <row r="148" spans="6:6" x14ac:dyDescent="0.2">
      <c r="F148" s="6"/>
    </row>
    <row r="149" spans="6:6" x14ac:dyDescent="0.2">
      <c r="F149" s="6"/>
    </row>
    <row r="150" spans="6:6" x14ac:dyDescent="0.2">
      <c r="F150" s="6"/>
    </row>
    <row r="151" spans="6:6" x14ac:dyDescent="0.2">
      <c r="F151" s="6"/>
    </row>
    <row r="152" spans="6:6" x14ac:dyDescent="0.2">
      <c r="F152" s="6"/>
    </row>
    <row r="153" spans="6:6" x14ac:dyDescent="0.2">
      <c r="F153" s="6"/>
    </row>
    <row r="154" spans="6:6" x14ac:dyDescent="0.2">
      <c r="F154" s="6"/>
    </row>
    <row r="155" spans="6:6" x14ac:dyDescent="0.2">
      <c r="F155" s="6"/>
    </row>
    <row r="156" spans="6:6" x14ac:dyDescent="0.2">
      <c r="F156" s="6"/>
    </row>
    <row r="157" spans="6:6" x14ac:dyDescent="0.2">
      <c r="F157" s="6"/>
    </row>
    <row r="158" spans="6:6" x14ac:dyDescent="0.2">
      <c r="F158" s="6"/>
    </row>
    <row r="159" spans="6:6" x14ac:dyDescent="0.2">
      <c r="F159" s="6"/>
    </row>
    <row r="160" spans="6:6" x14ac:dyDescent="0.2">
      <c r="F160" s="6"/>
    </row>
    <row r="161" spans="6:6" x14ac:dyDescent="0.2">
      <c r="F161" s="6"/>
    </row>
    <row r="162" spans="6:6" x14ac:dyDescent="0.2">
      <c r="F162" s="6"/>
    </row>
    <row r="163" spans="6:6" x14ac:dyDescent="0.2">
      <c r="F163" s="6"/>
    </row>
    <row r="164" spans="6:6" x14ac:dyDescent="0.2">
      <c r="F164" s="6"/>
    </row>
    <row r="165" spans="6:6" x14ac:dyDescent="0.2">
      <c r="F165" s="6"/>
    </row>
    <row r="166" spans="6:6" x14ac:dyDescent="0.2">
      <c r="F166" s="6"/>
    </row>
    <row r="167" spans="6:6" x14ac:dyDescent="0.2">
      <c r="F167" s="6"/>
    </row>
    <row r="168" spans="6:6" x14ac:dyDescent="0.2">
      <c r="F168" s="6"/>
    </row>
    <row r="169" spans="6:6" x14ac:dyDescent="0.2">
      <c r="F169" s="6"/>
    </row>
    <row r="170" spans="6:6" x14ac:dyDescent="0.2">
      <c r="F170" s="6"/>
    </row>
    <row r="171" spans="6:6" x14ac:dyDescent="0.2">
      <c r="F171" s="6"/>
    </row>
    <row r="172" spans="6:6" x14ac:dyDescent="0.2">
      <c r="F172" s="6"/>
    </row>
    <row r="173" spans="6:6" x14ac:dyDescent="0.2">
      <c r="F173" s="6"/>
    </row>
    <row r="174" spans="6:6" x14ac:dyDescent="0.2">
      <c r="F174" s="6"/>
    </row>
    <row r="175" spans="6:6" x14ac:dyDescent="0.2">
      <c r="F175" s="6"/>
    </row>
    <row r="176" spans="6:6" x14ac:dyDescent="0.2">
      <c r="F176" s="6"/>
    </row>
    <row r="177" spans="6:6" x14ac:dyDescent="0.2">
      <c r="F177" s="6"/>
    </row>
    <row r="178" spans="6:6" x14ac:dyDescent="0.2">
      <c r="F178" s="6"/>
    </row>
    <row r="179" spans="6:6" x14ac:dyDescent="0.2">
      <c r="F179" s="6"/>
    </row>
    <row r="180" spans="6:6" x14ac:dyDescent="0.2">
      <c r="F180" s="6"/>
    </row>
    <row r="181" spans="6:6" x14ac:dyDescent="0.2">
      <c r="F181" s="6"/>
    </row>
    <row r="182" spans="6:6" x14ac:dyDescent="0.2">
      <c r="F182" s="6"/>
    </row>
    <row r="183" spans="6:6" x14ac:dyDescent="0.2">
      <c r="F183" s="6"/>
    </row>
    <row r="184" spans="6:6" x14ac:dyDescent="0.2">
      <c r="F184" s="6"/>
    </row>
    <row r="185" spans="6:6" x14ac:dyDescent="0.2">
      <c r="F185" s="6"/>
    </row>
    <row r="186" spans="6:6" x14ac:dyDescent="0.2">
      <c r="F186" s="6"/>
    </row>
    <row r="187" spans="6:6" x14ac:dyDescent="0.2">
      <c r="F187" s="6"/>
    </row>
    <row r="188" spans="6:6" x14ac:dyDescent="0.2">
      <c r="F188" s="6"/>
    </row>
    <row r="189" spans="6:6" x14ac:dyDescent="0.2">
      <c r="F189" s="6"/>
    </row>
    <row r="190" spans="6:6" x14ac:dyDescent="0.2">
      <c r="F190" s="6"/>
    </row>
    <row r="191" spans="6:6" x14ac:dyDescent="0.2">
      <c r="F191" s="6"/>
    </row>
    <row r="192" spans="6:6" x14ac:dyDescent="0.2">
      <c r="F192" s="6"/>
    </row>
    <row r="193" spans="6:6" x14ac:dyDescent="0.2">
      <c r="F193" s="6"/>
    </row>
    <row r="194" spans="6:6" x14ac:dyDescent="0.2">
      <c r="F194" s="6"/>
    </row>
    <row r="195" spans="6:6" x14ac:dyDescent="0.2">
      <c r="F195" s="6"/>
    </row>
    <row r="196" spans="6:6" x14ac:dyDescent="0.2">
      <c r="F196" s="6"/>
    </row>
    <row r="197" spans="6:6" x14ac:dyDescent="0.2">
      <c r="F197" s="6"/>
    </row>
    <row r="198" spans="6:6" x14ac:dyDescent="0.2">
      <c r="F198" s="6"/>
    </row>
    <row r="199" spans="6:6" x14ac:dyDescent="0.2">
      <c r="F199" s="6"/>
    </row>
  </sheetData>
  <sheetProtection password="EE8D" sheet="1" objects="1"/>
  <phoneticPr fontId="45"/>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116</vt:i4>
      </vt:variant>
    </vt:vector>
  </HeadingPairs>
  <TitlesOfParts>
    <vt:vector size="122" baseType="lpstr">
      <vt:lpstr>注意事項</vt:lpstr>
      <vt:lpstr>一覧様式</vt:lpstr>
      <vt:lpstr>人数確認表</vt:lpstr>
      <vt:lpstr>Ichiran</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R小学女1</vt:lpstr>
      <vt:lpstr>R小学男1</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久充 中村</cp:lastModifiedBy>
  <cp:revision>1</cp:revision>
  <cp:lastPrinted>2022-05-12T02:25:00Z</cp:lastPrinted>
  <dcterms:created xsi:type="dcterms:W3CDTF">2009-02-10T12:38:00Z</dcterms:created>
  <dcterms:modified xsi:type="dcterms:W3CDTF">2024-05-07T12:31:29Z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